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d.docs.live.net/54c1203cbe4c0e03/Documents/FoS/Bible Study/"/>
    </mc:Choice>
  </mc:AlternateContent>
  <xr:revisionPtr revIDLastSave="0" documentId="8_{BB190779-7BB6-418A-8834-826531F4C702}" xr6:coauthVersionLast="47" xr6:coauthVersionMax="47" xr10:uidLastSave="{00000000-0000-0000-0000-000000000000}"/>
  <bookViews>
    <workbookView xWindow="-120" yWindow="-120" windowWidth="29040" windowHeight="15840" xr2:uid="{00000000-000D-0000-FFFF-FFFF00000000}"/>
  </bookViews>
  <sheets>
    <sheet name="START HERE" sheetId="17" r:id="rId1"/>
    <sheet name="Gift Inventory Test" sheetId="1" r:id="rId2"/>
    <sheet name="DEAA Test" sheetId="4" r:id="rId3"/>
    <sheet name="Evangelistic Style Test" sheetId="6" r:id="rId4"/>
    <sheet name="Talent Inv" sheetId="7" r:id="rId5"/>
    <sheet name="50 Life Values" sheetId="8" r:id="rId6"/>
    <sheet name="SW Analysis" sheetId="9" r:id="rId7"/>
    <sheet name="Emotional Maturity" sheetId="11" r:id="rId8"/>
    <sheet name="Myers-Briggs" sheetId="12" r:id="rId9"/>
    <sheet name="GI Results" sheetId="3" r:id="rId10"/>
    <sheet name="DEAA Results" sheetId="5" r:id="rId11"/>
    <sheet name="Evangelistic style results" sheetId="15" r:id="rId12"/>
    <sheet name="50 Life Values results" sheetId="14" r:id="rId13"/>
    <sheet name="SW Analysis results" sheetId="10" r:id="rId14"/>
    <sheet name="EP Results" sheetId="13" r:id="rId15"/>
    <sheet name="Finals" sheetId="16" r:id="rId16"/>
  </sheets>
  <definedNames>
    <definedName name="_xlnm._FilterDatabase" localSheetId="5" hidden="1">'50 Life Values'!$A$12:$A$62</definedName>
    <definedName name="_xlnm._FilterDatabase" localSheetId="9" hidden="1">'GI Results'!$K$3:$N$23</definedName>
    <definedName name="_xlnm._FilterDatabase" localSheetId="6" hidden="1">'SW Analysis'!$A$5:$I$74</definedName>
    <definedName name="_xlnm._FilterDatabase" localSheetId="4" hidden="1">'Talent Inv'!$A$4:$B$96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 i="12" l="1"/>
  <c r="A53" i="4" l="1"/>
  <c r="F2" i="13" l="1"/>
  <c r="E31" i="4"/>
  <c r="B31" i="4"/>
  <c r="E8" i="4"/>
  <c r="B8" i="4"/>
  <c r="B9" i="6" l="1"/>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11" i="14"/>
  <c r="B6" i="14"/>
  <c r="B7" i="14"/>
  <c r="B8" i="14"/>
  <c r="B9" i="14"/>
  <c r="B10" i="14"/>
  <c r="B5" i="14"/>
  <c r="B4" i="14"/>
  <c r="E81" i="11"/>
  <c r="E80" i="11"/>
  <c r="E79" i="11"/>
  <c r="E78" i="11"/>
  <c r="E77" i="11"/>
  <c r="E73" i="11"/>
  <c r="E72" i="11"/>
  <c r="E71" i="11"/>
  <c r="E70" i="11"/>
  <c r="E69" i="11"/>
  <c r="E65" i="11"/>
  <c r="E64" i="11"/>
  <c r="E63" i="11"/>
  <c r="E62" i="11"/>
  <c r="E61" i="11"/>
  <c r="E57" i="11"/>
  <c r="E56" i="11"/>
  <c r="E55" i="11"/>
  <c r="E54" i="11"/>
  <c r="E53" i="11"/>
  <c r="E52" i="11"/>
  <c r="E48" i="11"/>
  <c r="E47" i="11"/>
  <c r="E46" i="11"/>
  <c r="E45" i="11"/>
  <c r="E44" i="11"/>
  <c r="E43" i="11"/>
  <c r="E42" i="11"/>
  <c r="E38" i="11"/>
  <c r="E37" i="11"/>
  <c r="E36" i="11"/>
  <c r="E35" i="11"/>
  <c r="E34" i="11"/>
  <c r="E33" i="11"/>
  <c r="E30" i="11"/>
  <c r="E29" i="11"/>
  <c r="E28" i="11"/>
  <c r="E27" i="11"/>
  <c r="E26" i="11"/>
  <c r="E25" i="11"/>
  <c r="E18" i="11"/>
  <c r="E17" i="11"/>
  <c r="E16" i="11"/>
  <c r="E15" i="11"/>
  <c r="E14" i="11"/>
  <c r="E13" i="11"/>
  <c r="E12" i="11"/>
  <c r="D10" i="13"/>
  <c r="H10" i="13" s="1"/>
  <c r="D9" i="13"/>
  <c r="H9" i="13" s="1"/>
  <c r="D8" i="13"/>
  <c r="H8" i="13" s="1"/>
  <c r="D7" i="13"/>
  <c r="H7" i="13" s="1"/>
  <c r="D6" i="13"/>
  <c r="H6" i="13" s="1"/>
  <c r="D5" i="13"/>
  <c r="H5" i="13" s="1"/>
  <c r="D4" i="13"/>
  <c r="H4" i="13" s="1"/>
  <c r="D3" i="13"/>
  <c r="H3" i="13" s="1"/>
  <c r="I10" i="13" l="1"/>
  <c r="J10" i="13" s="1"/>
  <c r="F10" i="13" s="1"/>
  <c r="I3" i="13"/>
  <c r="J3" i="13" s="1"/>
  <c r="F3" i="13" s="1"/>
  <c r="I7" i="13"/>
  <c r="J7" i="13" s="1"/>
  <c r="F7" i="13" s="1"/>
  <c r="I4" i="13"/>
  <c r="J4" i="13" s="1"/>
  <c r="F4" i="13" s="1"/>
  <c r="I8" i="13"/>
  <c r="I5" i="13"/>
  <c r="J5" i="13" s="1"/>
  <c r="F5" i="13" s="1"/>
  <c r="I9" i="13"/>
  <c r="J9" i="13" s="1"/>
  <c r="F9" i="13" s="1"/>
  <c r="I6" i="13"/>
  <c r="J6" i="13" s="1"/>
  <c r="F6" i="13" s="1"/>
  <c r="C17" i="10"/>
  <c r="C16" i="10"/>
  <c r="C15" i="10"/>
  <c r="C14" i="10"/>
  <c r="C13" i="10"/>
  <c r="C9" i="10"/>
  <c r="C8" i="10"/>
  <c r="C7" i="10"/>
  <c r="C6" i="10"/>
  <c r="C5" i="10"/>
  <c r="B6" i="10"/>
  <c r="B7" i="10"/>
  <c r="B8" i="10"/>
  <c r="B9" i="10"/>
  <c r="B13" i="10"/>
  <c r="B14" i="10"/>
  <c r="B15" i="10"/>
  <c r="B16" i="10"/>
  <c r="B17" i="10"/>
  <c r="B5" i="10"/>
  <c r="H51" i="6"/>
  <c r="G51" i="6"/>
  <c r="F51" i="6"/>
  <c r="E51" i="6"/>
  <c r="D51" i="6"/>
  <c r="C51" i="6"/>
  <c r="H50" i="6"/>
  <c r="G50" i="6"/>
  <c r="F50" i="6"/>
  <c r="E50" i="6"/>
  <c r="D50" i="6"/>
  <c r="C50" i="6"/>
  <c r="H49" i="6"/>
  <c r="G49" i="6"/>
  <c r="F49" i="6"/>
  <c r="E49" i="6"/>
  <c r="D49" i="6"/>
  <c r="C49" i="6"/>
  <c r="H48" i="6"/>
  <c r="G48" i="6"/>
  <c r="F48" i="6"/>
  <c r="E48" i="6"/>
  <c r="D48" i="6"/>
  <c r="C48" i="6"/>
  <c r="H47" i="6"/>
  <c r="G47" i="6"/>
  <c r="F47" i="6"/>
  <c r="E47" i="6"/>
  <c r="D47" i="6"/>
  <c r="H46" i="6"/>
  <c r="G46" i="6"/>
  <c r="F46" i="6"/>
  <c r="E46" i="6"/>
  <c r="D46" i="6"/>
  <c r="C47" i="6"/>
  <c r="C46" i="6"/>
  <c r="E5" i="4"/>
  <c r="E4" i="4"/>
  <c r="E3" i="4"/>
  <c r="E6" i="4"/>
  <c r="D53" i="4"/>
  <c r="D4" i="4" s="1"/>
  <c r="D5" i="4"/>
  <c r="D30" i="4"/>
  <c r="D3" i="4" s="1"/>
  <c r="A30" i="4"/>
  <c r="D6" i="4" s="1"/>
  <c r="P5" i="3"/>
  <c r="P6" i="3"/>
  <c r="P7" i="3"/>
  <c r="P8" i="3"/>
  <c r="P9" i="3"/>
  <c r="P10" i="3"/>
  <c r="P11" i="3"/>
  <c r="P12" i="3"/>
  <c r="P13" i="3"/>
  <c r="P14" i="3"/>
  <c r="P15" i="3"/>
  <c r="P16" i="3"/>
  <c r="P17" i="3"/>
  <c r="P18" i="3"/>
  <c r="P19" i="3"/>
  <c r="P20" i="3"/>
  <c r="P21" i="3"/>
  <c r="P22" i="3"/>
  <c r="P23" i="3"/>
  <c r="P4" i="3"/>
  <c r="J8" i="13" l="1"/>
  <c r="F8" i="13" s="1"/>
  <c r="C52" i="6"/>
  <c r="C6" i="6" s="1"/>
  <c r="C3" i="15" s="1"/>
  <c r="F52" i="6"/>
  <c r="F6" i="6" s="1"/>
  <c r="C6" i="15" s="1"/>
  <c r="D52" i="6"/>
  <c r="D6" i="6" s="1"/>
  <c r="C4" i="15" s="1"/>
  <c r="H52" i="6"/>
  <c r="H6" i="6" s="1"/>
  <c r="C8" i="15" s="1"/>
  <c r="E52" i="6"/>
  <c r="E6" i="6" s="1"/>
  <c r="C5" i="15" s="1"/>
  <c r="G52" i="6"/>
  <c r="G6" i="6" s="1"/>
  <c r="C7" i="15" s="1"/>
  <c r="C6" i="5"/>
  <c r="H6" i="5"/>
  <c r="H14" i="5"/>
  <c r="C14" i="5"/>
  <c r="C13" i="5"/>
  <c r="C5" i="5"/>
  <c r="H13" i="5"/>
  <c r="H5" i="5"/>
  <c r="H5" i="3"/>
  <c r="H6" i="3"/>
  <c r="H7" i="3"/>
  <c r="H8" i="3"/>
  <c r="H9" i="3"/>
  <c r="H10" i="3"/>
  <c r="H11" i="3"/>
  <c r="H12" i="3"/>
  <c r="H13" i="3"/>
  <c r="H14" i="3"/>
  <c r="H15" i="3"/>
  <c r="H16" i="3"/>
  <c r="H17" i="3"/>
  <c r="H18" i="3"/>
  <c r="H19" i="3"/>
  <c r="H20" i="3"/>
  <c r="H21" i="3"/>
  <c r="H22" i="3"/>
  <c r="H23" i="3"/>
  <c r="G5" i="3"/>
  <c r="G6" i="3"/>
  <c r="G7" i="3"/>
  <c r="G8" i="3"/>
  <c r="G9" i="3"/>
  <c r="G10" i="3"/>
  <c r="G11" i="3"/>
  <c r="G12" i="3"/>
  <c r="G13" i="3"/>
  <c r="G14" i="3"/>
  <c r="G15" i="3"/>
  <c r="G16" i="3"/>
  <c r="G17" i="3"/>
  <c r="G18" i="3"/>
  <c r="G19" i="3"/>
  <c r="G20" i="3"/>
  <c r="G21" i="3"/>
  <c r="G22" i="3"/>
  <c r="G23" i="3"/>
  <c r="H4" i="3"/>
  <c r="G4" i="3"/>
  <c r="F5" i="3"/>
  <c r="F6" i="3"/>
  <c r="F7" i="3"/>
  <c r="F8" i="3"/>
  <c r="F9" i="3"/>
  <c r="F10" i="3"/>
  <c r="F11" i="3"/>
  <c r="F12" i="3"/>
  <c r="F13" i="3"/>
  <c r="F14" i="3"/>
  <c r="F15" i="3"/>
  <c r="F16" i="3"/>
  <c r="F17" i="3"/>
  <c r="F18" i="3"/>
  <c r="F19" i="3"/>
  <c r="F20" i="3"/>
  <c r="F21" i="3"/>
  <c r="F22" i="3"/>
  <c r="F23" i="3"/>
  <c r="E5" i="3"/>
  <c r="E6" i="3"/>
  <c r="E7" i="3"/>
  <c r="E8" i="3"/>
  <c r="E9" i="3"/>
  <c r="E10" i="3"/>
  <c r="E11" i="3"/>
  <c r="E12" i="3"/>
  <c r="E13" i="3"/>
  <c r="E14" i="3"/>
  <c r="E15" i="3"/>
  <c r="E16" i="3"/>
  <c r="E17" i="3"/>
  <c r="E18" i="3"/>
  <c r="E19" i="3"/>
  <c r="E20" i="3"/>
  <c r="E21" i="3"/>
  <c r="E22" i="3"/>
  <c r="E23" i="3"/>
  <c r="F4" i="3"/>
  <c r="D5" i="3"/>
  <c r="D6" i="3"/>
  <c r="D7" i="3"/>
  <c r="D8" i="3"/>
  <c r="D9" i="3"/>
  <c r="D10" i="3"/>
  <c r="D11" i="3"/>
  <c r="D12" i="3"/>
  <c r="D13" i="3"/>
  <c r="D14" i="3"/>
  <c r="D15" i="3"/>
  <c r="D16" i="3"/>
  <c r="D17" i="3"/>
  <c r="D18" i="3"/>
  <c r="D19" i="3"/>
  <c r="D20" i="3"/>
  <c r="D21" i="3"/>
  <c r="D22" i="3"/>
  <c r="D23" i="3"/>
  <c r="E4" i="3"/>
  <c r="C5" i="3"/>
  <c r="C6" i="3"/>
  <c r="C7" i="3"/>
  <c r="C8" i="3"/>
  <c r="C9" i="3"/>
  <c r="C10" i="3"/>
  <c r="C11" i="3"/>
  <c r="C12" i="3"/>
  <c r="C13" i="3"/>
  <c r="C14" i="3"/>
  <c r="C15" i="3"/>
  <c r="C16" i="3"/>
  <c r="C17" i="3"/>
  <c r="C18" i="3"/>
  <c r="C19" i="3"/>
  <c r="C20" i="3"/>
  <c r="C21" i="3"/>
  <c r="C22" i="3"/>
  <c r="C23" i="3"/>
  <c r="D4" i="3"/>
  <c r="B5" i="3"/>
  <c r="B6" i="3"/>
  <c r="B7" i="3"/>
  <c r="B8" i="3"/>
  <c r="B9" i="3"/>
  <c r="B10" i="3"/>
  <c r="B11" i="3"/>
  <c r="B12" i="3"/>
  <c r="B13" i="3"/>
  <c r="B14" i="3"/>
  <c r="B15" i="3"/>
  <c r="B16" i="3"/>
  <c r="B17" i="3"/>
  <c r="B18" i="3"/>
  <c r="B19" i="3"/>
  <c r="B20" i="3"/>
  <c r="B21" i="3"/>
  <c r="B22" i="3"/>
  <c r="B23" i="3"/>
  <c r="C4" i="3"/>
  <c r="B4" i="3"/>
  <c r="J21" i="3" l="1"/>
  <c r="R21" i="3" s="1"/>
  <c r="J17" i="3"/>
  <c r="R17" i="3" s="1"/>
  <c r="J13" i="3"/>
  <c r="R13" i="3" s="1"/>
  <c r="J5" i="3"/>
  <c r="R5" i="3" s="1"/>
  <c r="J20" i="3"/>
  <c r="R20" i="3" s="1"/>
  <c r="J16" i="3"/>
  <c r="R16" i="3" s="1"/>
  <c r="J12" i="3"/>
  <c r="R12" i="3" s="1"/>
  <c r="J8" i="3"/>
  <c r="R8" i="3" s="1"/>
  <c r="J9" i="3"/>
  <c r="R9" i="3" s="1"/>
  <c r="J23" i="3"/>
  <c r="R23" i="3" s="1"/>
  <c r="J19" i="3"/>
  <c r="R19" i="3" s="1"/>
  <c r="J15" i="3"/>
  <c r="R15" i="3" s="1"/>
  <c r="J11" i="3"/>
  <c r="R11" i="3" s="1"/>
  <c r="J7" i="3"/>
  <c r="R7" i="3" s="1"/>
  <c r="J22" i="3"/>
  <c r="R22" i="3" s="1"/>
  <c r="J18" i="3"/>
  <c r="R18" i="3" s="1"/>
  <c r="J14" i="3"/>
  <c r="R14" i="3" s="1"/>
  <c r="J10" i="3"/>
  <c r="R10" i="3" s="1"/>
  <c r="J6" i="3"/>
  <c r="R6" i="3" s="1"/>
  <c r="J4" i="3"/>
  <c r="R4" i="3" s="1"/>
  <c r="H15" i="5"/>
  <c r="C7" i="5"/>
  <c r="H7" i="5"/>
  <c r="C15" i="5"/>
  <c r="S6" i="3" l="1"/>
  <c r="S10" i="3"/>
  <c r="S22" i="3"/>
  <c r="S19" i="3"/>
  <c r="S12" i="3"/>
  <c r="S13" i="3"/>
  <c r="S7" i="3"/>
  <c r="S23" i="3"/>
  <c r="S16" i="3"/>
  <c r="S17" i="3"/>
  <c r="S14" i="3"/>
  <c r="S11" i="3"/>
  <c r="S9" i="3"/>
  <c r="S20" i="3"/>
  <c r="S21" i="3"/>
  <c r="S4" i="3"/>
  <c r="S18" i="3"/>
  <c r="S15" i="3"/>
  <c r="S8" i="3"/>
  <c r="S5" i="3"/>
  <c r="K4" i="3"/>
  <c r="K7" i="3"/>
  <c r="K11" i="3"/>
  <c r="K15" i="3"/>
  <c r="K19" i="3"/>
  <c r="K23" i="3"/>
  <c r="K6" i="3"/>
  <c r="K10" i="3"/>
  <c r="K14" i="3"/>
  <c r="K18" i="3"/>
  <c r="K22" i="3"/>
  <c r="K5" i="3"/>
  <c r="K9" i="3"/>
  <c r="K13" i="3"/>
  <c r="K17" i="3"/>
  <c r="K21" i="3"/>
  <c r="K8" i="3"/>
  <c r="K12" i="3"/>
  <c r="K16" i="3"/>
  <c r="K20" i="3"/>
  <c r="N22" i="3" l="1"/>
  <c r="O22" i="3" s="1"/>
  <c r="N18" i="3"/>
  <c r="O18" i="3" s="1"/>
  <c r="N14" i="3"/>
  <c r="O14" i="3" s="1"/>
  <c r="N10" i="3"/>
  <c r="O10" i="3" s="1"/>
  <c r="N6" i="3"/>
  <c r="O6" i="3" s="1"/>
  <c r="N21" i="3"/>
  <c r="O21" i="3" s="1"/>
  <c r="N17" i="3"/>
  <c r="O17" i="3" s="1"/>
  <c r="N13" i="3"/>
  <c r="O13" i="3" s="1"/>
  <c r="N9" i="3"/>
  <c r="O9" i="3" s="1"/>
  <c r="N5" i="3"/>
  <c r="O5" i="3" s="1"/>
  <c r="N20" i="3"/>
  <c r="O20" i="3" s="1"/>
  <c r="N16" i="3"/>
  <c r="O16" i="3" s="1"/>
  <c r="N12" i="3"/>
  <c r="O12" i="3" s="1"/>
  <c r="N8" i="3"/>
  <c r="O8" i="3" s="1"/>
  <c r="N23" i="3"/>
  <c r="O23" i="3" s="1"/>
  <c r="N19" i="3"/>
  <c r="O19" i="3" s="1"/>
  <c r="N15" i="3"/>
  <c r="O15" i="3" s="1"/>
  <c r="N11" i="3"/>
  <c r="O11" i="3" s="1"/>
  <c r="N7" i="3"/>
  <c r="O7" i="3" s="1"/>
  <c r="N4" i="3"/>
  <c r="O4" i="3" s="1"/>
</calcChain>
</file>

<file path=xl/sharedStrings.xml><?xml version="1.0" encoding="utf-8"?>
<sst xmlns="http://schemas.openxmlformats.org/spreadsheetml/2006/main" count="751" uniqueCount="702">
  <si>
    <t>60.  People often look to me for guidance in coordination, organization, and ministry opportunities.</t>
  </si>
  <si>
    <t>61.  Strange customs, cultures, and unusual behavior don't offend me or my faith.</t>
  </si>
  <si>
    <t>62.  I love to find creative ways to confront people with the truth of God.</t>
  </si>
  <si>
    <t>63.  I minister better to the spiritually "unborn" than baby, adolescent, or mature believers.</t>
  </si>
  <si>
    <t>64.  God has shown fruit in my life in the effective discipling of other believers.</t>
  </si>
  <si>
    <t>65.  I love to learn Biblical principles from my studies and then share them with others.</t>
  </si>
  <si>
    <t>66.  I don't mind helping others even if they are not deserving or if they take advantage of me.</t>
  </si>
  <si>
    <t>67.  People will take correction from me because they know I am on their side.</t>
  </si>
  <si>
    <t>68.  I strive to seek ways to give to others without calling attention to myself.</t>
  </si>
  <si>
    <t>69.  God has given me an ability to "rally the troops" in giving aid to others.</t>
  </si>
  <si>
    <t>70.  Sometimes I feel so much love for others that I am at a loss for words.</t>
  </si>
  <si>
    <t>71.  I have enjoyed being involved with Church, school and/or local musical productions.</t>
  </si>
  <si>
    <t>72.  When missionaries come to our church I (would) like to have them come to my home.</t>
  </si>
  <si>
    <t>73.  I see that the results of my working with various objects in God's creation help to improve and beautify that which other people have not seen nor developed.</t>
  </si>
  <si>
    <t>74. I faithfully pray for others recognizing that their effectiveness and total well-being depends on God's answer to prayers.</t>
  </si>
  <si>
    <t>75.  My advice to others has led them into mature Christian living.</t>
  </si>
  <si>
    <t xml:space="preserve">76.  I am often more idea-oriented than people-oriented. </t>
  </si>
  <si>
    <t>77.  I seem to be less "shakable" than most Christians.</t>
  </si>
  <si>
    <t>78.  I sometimes get the sense that what I am reading or hearing is divinely inspired.</t>
  </si>
  <si>
    <t>79.  God often supernaturally enhances my service to others.</t>
  </si>
  <si>
    <t>80.  I have a knack for getting people together in the body of Christ, and enjoy doing this.</t>
  </si>
  <si>
    <t>81.  I have a deep understanding of the Gospel, and I want to tell others about the good news.</t>
  </si>
  <si>
    <t>82.  I am more interested in saying the right thing than making people feel good.</t>
  </si>
  <si>
    <t xml:space="preserve">83.  I'm troubled when salvation is not emphasized. </t>
  </si>
  <si>
    <t>84.  I feel that I am responsible to help protect weak Christians from dangerous influences.</t>
  </si>
  <si>
    <t>85.  I reflect on my own life so that I can learn to help others to grow and know what to expect.</t>
  </si>
  <si>
    <t>86.  I would rather work in secret than have my work recognized publicly.</t>
  </si>
  <si>
    <t>87.  The Spirit gives me the ability to call forth the best that is in others.</t>
  </si>
  <si>
    <t>88.  Everything I own is Christ’s, and this is no secret among the brethren.</t>
  </si>
  <si>
    <t>89.  I can motivate others to obey Christ by the living testimony of my life.</t>
  </si>
  <si>
    <t>90.  I have a desire to visit prisons and rest-homes in order to minister comfort and hope.</t>
  </si>
  <si>
    <t>91.  I feel secure in the fact that my musical ability will be of benefit to other people with whom I come in contact.</t>
  </si>
  <si>
    <t>92.  People seem to enjoy coming to my house.</t>
  </si>
  <si>
    <t>93.  There is pleasure in drawing, designing and/or painting various objects.</t>
  </si>
  <si>
    <t>94.  I find myself praying when I possibly should be doing other things</t>
  </si>
  <si>
    <t>95.  God uses me to bring clarity to other believers when they are uncertain what to do.</t>
  </si>
  <si>
    <t>96.  I am bored with small talk and gossip.</t>
  </si>
  <si>
    <t>97.  My hope in God, against all odds, is inspiring to others.</t>
  </si>
  <si>
    <t>98.  God has used me to warn others of the danger of a certain teaching.</t>
  </si>
  <si>
    <t>99.  I cannot stand idly by while things go undone.</t>
  </si>
  <si>
    <t>100.  People come to me when they need help in desperate situations and I know people who can help.</t>
  </si>
  <si>
    <t>The next column of questions is a self-rating of God-placed desires to exercise a particular gift.   Dreams and desires can be useful clues to the reality of a latent gift.  Rate your relative agreement from 0 to 5.</t>
  </si>
  <si>
    <t xml:space="preserve">101.  I dream of being a missionary to some group of people who have never heard the gospel. </t>
  </si>
  <si>
    <t xml:space="preserve">102.  I dream of God speaking through me in a powerful way.  </t>
  </si>
  <si>
    <t>103.  I dream of winning many souls to Christ.</t>
  </si>
  <si>
    <t>104.  I dream of myself and other leaders working together in unity, love, sound doctrine, and mutual submission.</t>
  </si>
  <si>
    <t>105.  I dream of teaching God's Word so as to help others in the way of faith.</t>
  </si>
  <si>
    <t>106.  I dream that I will experience the presence of God by serving others.</t>
  </si>
  <si>
    <t>107.  I dream of speaking words of hope that God will confirm in others by the Holy Spirit.</t>
  </si>
  <si>
    <t>108.  I dream of being used of God to meet someone's financial or material need.</t>
  </si>
  <si>
    <t>109.  I dream of being first to lead the way in finding new ways to minister to others.</t>
  </si>
  <si>
    <t>110.  I dream that God will use my emotions to feel His feelings for others.</t>
  </si>
  <si>
    <t xml:space="preserve">111.  I dream of being used by God to lead others in worship of Him. </t>
  </si>
  <si>
    <t>112.  I dream that God will use me increasingly to open my home for ministry.</t>
  </si>
  <si>
    <t xml:space="preserve">113.  I dream of praising God by improving the attractiveness of our church building. </t>
  </si>
  <si>
    <t xml:space="preserve">114.  I dream of seeing God provide supernatural answers to intercessory prayer. </t>
  </si>
  <si>
    <t>115.  I dream of being used of God to help people know what God's will is.</t>
  </si>
  <si>
    <t xml:space="preserve">116.  I dream that God will give me the Biblical insight needed to provide perspective in time of need. </t>
  </si>
  <si>
    <t>117.  I dream that I will be stronger than others when persecution comes.</t>
  </si>
  <si>
    <t xml:space="preserve">118.  I dream that I could help those who are confused about teachings, spirits, and events.  </t>
  </si>
  <si>
    <t>119.  I dream that God would anoint my every move as I give help to others.</t>
  </si>
  <si>
    <t xml:space="preserve">120.  I dream of coordinating the gifts of others so that they will be at their best in Christ. </t>
  </si>
  <si>
    <r>
      <t xml:space="preserve">What gifts are lacking among the believers you know?  You may be surprised at how differently people perceive these needs.  This can be a useful clue as to what problems God wants to solve by the Holy Spirit giving you grace.  What need has God put on your heart to meet?  Rate from 0 to 5 the relative intensity of need in the Body of Christ </t>
    </r>
    <r>
      <rPr>
        <i/>
        <u/>
        <sz val="12"/>
        <color theme="1"/>
        <rFont val="Times New Roman"/>
        <family val="1"/>
      </rPr>
      <t>from your perspective</t>
    </r>
    <r>
      <rPr>
        <i/>
        <sz val="12"/>
        <color theme="1"/>
        <rFont val="Times New Roman"/>
        <family val="1"/>
      </rPr>
      <t>.</t>
    </r>
  </si>
  <si>
    <t xml:space="preserve">121.  We need more people to take what we have and go out as missionaries. </t>
  </si>
  <si>
    <t>122.  We need more prophets in the Church to preach against sin and of the coming judgment.</t>
  </si>
  <si>
    <t>123.  We aren't spending enough time trying to win souls to Christ.</t>
  </si>
  <si>
    <t>124.  We need more people who are willing to take care of the spiritually newborn and young.</t>
  </si>
  <si>
    <t>125.  We need more and better teaching.</t>
  </si>
  <si>
    <t>126.  We lack people willing to be humble and serve the brethren and outsiders.</t>
  </si>
  <si>
    <t>127.  We need more exhortation and encouragement to do the right things.</t>
  </si>
  <si>
    <t>128.  We have un-met, real financial or material needs among us.</t>
  </si>
  <si>
    <t>129.  We need someone to take the first step in starting a new initiative to help others.</t>
  </si>
  <si>
    <t>130.  We lack compassion for the hurts, pains, and struggles of people.</t>
  </si>
  <si>
    <t>131.  We need more believers with the true gift of music in the Church.</t>
  </si>
  <si>
    <t xml:space="preserve">132.  We need more people who are willing to have people in their home for ministry on short notice. </t>
  </si>
  <si>
    <t xml:space="preserve">133.  We need more people who are willing to help make the church building beautiful.  </t>
  </si>
  <si>
    <t xml:space="preserve">134.  We need more people who are willing to spend much time in prayer about the Lord’s purposes for our church. </t>
  </si>
  <si>
    <t>135.  We need wisdom from above to know what God would have us do next.</t>
  </si>
  <si>
    <t xml:space="preserve">136.  We need the gift of knowledge to make up for our deficiencies in understanding God’s purposes. </t>
  </si>
  <si>
    <t>137.  We need more examples of faith that have stood the test of adversity.</t>
  </si>
  <si>
    <t>138.  We lack discernment in identifying unclean spirits, the flesh, and false teaching.</t>
  </si>
  <si>
    <t>139.  We need to stop talking and start really helping people in practical ways.</t>
  </si>
  <si>
    <t>140.  We need someone to direct the spiritual gifts of our group more effectively.</t>
  </si>
  <si>
    <t>For this inventory to be valid, do not respond on the basis of what you think you ought to say, but rather on the basis of your interest and experience.  Do not let modesty hinder you from answering honestly.</t>
  </si>
  <si>
    <r>
      <t xml:space="preserve">0    -    </t>
    </r>
    <r>
      <rPr>
        <sz val="12"/>
        <color theme="1"/>
        <rFont val="Times New Roman"/>
        <family val="1"/>
      </rPr>
      <t>The statement is not relevant to my experience, or not true of me</t>
    </r>
  </si>
  <si>
    <r>
      <t xml:space="preserve">1    -    </t>
    </r>
    <r>
      <rPr>
        <sz val="12"/>
        <color theme="1"/>
        <rFont val="Times New Roman"/>
        <family val="1"/>
      </rPr>
      <t>Not quite zero, but close</t>
    </r>
  </si>
  <si>
    <r>
      <t xml:space="preserve">2    -    </t>
    </r>
    <r>
      <rPr>
        <sz val="12"/>
        <color theme="1"/>
        <rFont val="Times New Roman"/>
        <family val="1"/>
      </rPr>
      <t>Only a slight response</t>
    </r>
  </si>
  <si>
    <r>
      <t xml:space="preserve">3    -    </t>
    </r>
    <r>
      <rPr>
        <sz val="12"/>
        <color theme="1"/>
        <rFont val="Times New Roman"/>
        <family val="1"/>
      </rPr>
      <t>Medium or moderate response</t>
    </r>
  </si>
  <si>
    <r>
      <t xml:space="preserve">4    -    </t>
    </r>
    <r>
      <rPr>
        <sz val="12"/>
        <color theme="1"/>
        <rFont val="Times New Roman"/>
        <family val="1"/>
      </rPr>
      <t>Greater than average response</t>
    </r>
  </si>
  <si>
    <r>
      <t xml:space="preserve">5    -    </t>
    </r>
    <r>
      <rPr>
        <sz val="12"/>
        <color theme="1"/>
        <rFont val="Times New Roman"/>
        <family val="1"/>
      </rPr>
      <t>Strong agreement with statement</t>
    </r>
  </si>
  <si>
    <t>I  Dream Of</t>
  </si>
  <si>
    <t>We Need</t>
  </si>
  <si>
    <t>Spiritual  Gift</t>
  </si>
  <si>
    <t>Totals</t>
  </si>
  <si>
    <t>A</t>
  </si>
  <si>
    <t>B</t>
  </si>
  <si>
    <t>C</t>
  </si>
  <si>
    <t>D</t>
  </si>
  <si>
    <t>E</t>
  </si>
  <si>
    <t>F</t>
  </si>
  <si>
    <t>G</t>
  </si>
  <si>
    <t>H</t>
  </si>
  <si>
    <t>I</t>
  </si>
  <si>
    <t>J</t>
  </si>
  <si>
    <t>K</t>
  </si>
  <si>
    <t>L</t>
  </si>
  <si>
    <t>M</t>
  </si>
  <si>
    <t>N</t>
  </si>
  <si>
    <t>O</t>
  </si>
  <si>
    <t>P</t>
  </si>
  <si>
    <t>Q</t>
  </si>
  <si>
    <t>R</t>
  </si>
  <si>
    <t>S</t>
  </si>
  <si>
    <t>T</t>
  </si>
  <si>
    <t xml:space="preserve">1.  I feel empowered to stand alone for Christ in a hostile, unbelieving environment. </t>
  </si>
  <si>
    <t xml:space="preserve">2.  Often I have a burning desire to speak God's word when I know it will not be well received. </t>
  </si>
  <si>
    <t xml:space="preserve">3.  I seem to have insight on when people are ready to give their lives to Christ. </t>
  </si>
  <si>
    <t xml:space="preserve">5.  I love to meditate on the patterns of God and His ways, and speak to others of such things. </t>
  </si>
  <si>
    <t xml:space="preserve">6.  I enjoy serving others so that they, in turn, may perform their ministries. </t>
  </si>
  <si>
    <t xml:space="preserve">7.  I can identify with weakness and temptation so as to encourage people to repent and believe. </t>
  </si>
  <si>
    <t xml:space="preserve">8.  When I give to others, they do not feel as if they owe me anything. </t>
  </si>
  <si>
    <t xml:space="preserve">9.  Other Christians have imitated me when I have led the way in serving the needs of others. </t>
  </si>
  <si>
    <t xml:space="preserve">10.  I often am overcome with emotion for the person I am praying for. </t>
  </si>
  <si>
    <t xml:space="preserve">11.  I have special joy singing praises to God either alone or with other people. </t>
  </si>
  <si>
    <t xml:space="preserve">12.  There is great joy in having people in my home. </t>
  </si>
  <si>
    <t xml:space="preserve">13.  I find that the repair and maintenance of things in my environment come easily to me. </t>
  </si>
  <si>
    <t xml:space="preserve">14.  I seem to recognize prayer needs before others. </t>
  </si>
  <si>
    <t xml:space="preserve">15.  Sometimes God gives me an insight into the proper course of action others should take. </t>
  </si>
  <si>
    <t xml:space="preserve">16.  I easily get "the big picture" when studying an area of knowledge. </t>
  </si>
  <si>
    <t xml:space="preserve">17.  I have an extraordinary confidence in God and an ability to embolden others. </t>
  </si>
  <si>
    <t xml:space="preserve">18.  I usually detect spiritual truth from spiritual error before fellow-believers. </t>
  </si>
  <si>
    <t xml:space="preserve">19.  The Spirit often leads me to do a favor for someone that touches them deeply. </t>
  </si>
  <si>
    <t xml:space="preserve">20.  I can serve others by organizing and harnessing their gifts to solve a particular problem. </t>
  </si>
  <si>
    <t xml:space="preserve">21.  I often think that God is calling me to be a missionary. </t>
  </si>
  <si>
    <t xml:space="preserve">22.  My words often bring conviction to others, leading to repentance. </t>
  </si>
  <si>
    <t xml:space="preserve">23.  I find it easy to ask people to believe in and commit to Christ </t>
  </si>
  <si>
    <t xml:space="preserve">24.  I tend to be patient with Christians who are making slow spiritual progress. </t>
  </si>
  <si>
    <t xml:space="preserve">25.  I think it is very important to use words accurately and in context. </t>
  </si>
  <si>
    <t xml:space="preserve">26.  I believe my ministry in life is to be humbled before men by being obedient in service. </t>
  </si>
  <si>
    <t xml:space="preserve">27.  I have a special gift of helping others get "reset" emotionally, mentally, and spiritually. </t>
  </si>
  <si>
    <t xml:space="preserve">28.  I believe God has given me the ability to make and share money. </t>
  </si>
  <si>
    <t xml:space="preserve">29.  I am willing to "go first" when it comes to meeting the needs of others. </t>
  </si>
  <si>
    <t xml:space="preserve">30.  I believe that God wants to reach out to people by using me to share in their suffering. </t>
  </si>
  <si>
    <t xml:space="preserve">31.  God has given me the ability to play a musical instrument and I enjoy it. </t>
  </si>
  <si>
    <t xml:space="preserve">32.  I do not feel uncomfortable when people drop in unexpectedly. </t>
  </si>
  <si>
    <t xml:space="preserve">33.  I have enjoyed creating various kinds of arts and/or crafts. </t>
  </si>
  <si>
    <t xml:space="preserve">34.  Prayer is one of my favorite spiritual exercises. </t>
  </si>
  <si>
    <t xml:space="preserve">35.  Other Christians seek my advice when they are uncertain of their direction. </t>
  </si>
  <si>
    <t xml:space="preserve">36.  I can take in, retain and recall large amounts of information. </t>
  </si>
  <si>
    <t xml:space="preserve">37.  I am not moved from my personal belief in the truth by ridicule, apparent failure, or pain. </t>
  </si>
  <si>
    <t xml:space="preserve">38.  God has often used me to encourage others to accept difficult, but biblical teaching. </t>
  </si>
  <si>
    <t xml:space="preserve">39.  People often try to give me glory for helping them, which I am able to direct to God. </t>
  </si>
  <si>
    <t xml:space="preserve">40.  I can recognize talents and gifts in others, and find ways of using these for God. </t>
  </si>
  <si>
    <t xml:space="preserve">41.  I desire to learn another language, culture, or religion so that I could be a better witness. </t>
  </si>
  <si>
    <t xml:space="preserve">43.  I tend to conclude my vocal witness with an appeal for others to become Christians. </t>
  </si>
  <si>
    <t xml:space="preserve">44.  I want to be in unity with other mature believers to earnestly seek God's will for the body. </t>
  </si>
  <si>
    <t xml:space="preserve">45.  I get troubled by "testimonies" which contain false teaching or unsound advice. </t>
  </si>
  <si>
    <t xml:space="preserve">46.  I often recognize ways that I can minister to others indirectly without speaking or teaching. </t>
  </si>
  <si>
    <t xml:space="preserve">47.  I can challenge others without making them feel condemned.  </t>
  </si>
  <si>
    <t xml:space="preserve">48.  I have strongly sensed the Spirit leading me to give money to a specific person or cause. </t>
  </si>
  <si>
    <r>
      <t xml:space="preserve">49.  Obeying Christ </t>
    </r>
    <r>
      <rPr>
        <i/>
        <sz val="12"/>
        <color theme="1"/>
        <rFont val="Times New Roman"/>
        <family val="1"/>
      </rPr>
      <t xml:space="preserve">now </t>
    </r>
    <r>
      <rPr>
        <sz val="12"/>
        <color theme="1"/>
        <rFont val="Times New Roman"/>
        <family val="1"/>
      </rPr>
      <t xml:space="preserve">is my passion in life.  It is not about mere words, but deeds.  </t>
    </r>
  </si>
  <si>
    <t xml:space="preserve">50.  Sometimes God gives me a taste of other people's pain. </t>
  </si>
  <si>
    <t xml:space="preserve">51.  Leading others in singing songs of praise to God or for pure enjoyment is personally satisfying. </t>
  </si>
  <si>
    <t xml:space="preserve">52.  People seem to feel very comfortable in my home. </t>
  </si>
  <si>
    <t xml:space="preserve">53.  I like to create things with my hands. </t>
  </si>
  <si>
    <t xml:space="preserve">54. God consistently answers my prayers in tangible ways. </t>
  </si>
  <si>
    <t xml:space="preserve">55.  God uses me to dispel confusion about God's will with supernatural insight. </t>
  </si>
  <si>
    <t xml:space="preserve">56.  I am an eager learner, love to discuss and think about ideas, and enjoy the academic world. </t>
  </si>
  <si>
    <t xml:space="preserve">57.  I am totally convinced God will fulfill his word even if He is not doing so yet. </t>
  </si>
  <si>
    <t xml:space="preserve">58.  I often sense when people are moved by the Holy Spirit, evil spirits, or by their own flesh. </t>
  </si>
  <si>
    <t xml:space="preserve">59.  In the church, I gravitate to undone work, even if unpopular. </t>
  </si>
  <si>
    <t>Apostleship</t>
  </si>
  <si>
    <t>Prophecy</t>
  </si>
  <si>
    <t>Evangelism</t>
  </si>
  <si>
    <t>Shepherding</t>
  </si>
  <si>
    <t>Teaching</t>
  </si>
  <si>
    <t>Serving</t>
  </si>
  <si>
    <t>Exhortation</t>
  </si>
  <si>
    <t>Giving</t>
  </si>
  <si>
    <t>Leadership</t>
  </si>
  <si>
    <t>Compassion/Mercy</t>
  </si>
  <si>
    <t>Music</t>
  </si>
  <si>
    <t>Hospitality</t>
  </si>
  <si>
    <t>Craftsmanship</t>
  </si>
  <si>
    <t>Intercession</t>
  </si>
  <si>
    <t>Wisdom</t>
  </si>
  <si>
    <t>Knowledge</t>
  </si>
  <si>
    <t>Faith</t>
  </si>
  <si>
    <t>Discernment</t>
  </si>
  <si>
    <t>Helps</t>
  </si>
  <si>
    <t>Rank</t>
  </si>
  <si>
    <t>Administration</t>
  </si>
  <si>
    <t>Gift</t>
  </si>
  <si>
    <t>want to live life in order to understand it</t>
  </si>
  <si>
    <t>like to discuss new possibilities</t>
  </si>
  <si>
    <t>like to apply creativity to problems</t>
  </si>
  <si>
    <t>mind is outwardly directed to world of people</t>
  </si>
  <si>
    <t>like to focus on the big picture</t>
  </si>
  <si>
    <t>like to work with bursts of energy</t>
  </si>
  <si>
    <t>usually prefer to prepare for the future</t>
  </si>
  <si>
    <t>want to reach conclusions quickly</t>
  </si>
  <si>
    <t>are those who do, then consider, then return to doing</t>
  </si>
  <si>
    <t>have more enthusiasm; but lower on patience</t>
  </si>
  <si>
    <t>inspired to follow their insights wherever they lead</t>
  </si>
  <si>
    <t>more governed by relational values</t>
  </si>
  <si>
    <t>focus on insights into the future</t>
  </si>
  <si>
    <t>usually tackle difficulties with zest</t>
  </si>
  <si>
    <t>dislike taking time to be meticulous</t>
  </si>
  <si>
    <t>dislike complicated procedures</t>
  </si>
  <si>
    <t>more expansive and unreserved</t>
  </si>
  <si>
    <t>more often impatient and restless with routine jobs</t>
  </si>
  <si>
    <t>sometimes act before thinking</t>
  </si>
  <si>
    <t>uncomfortable with lack of variety</t>
  </si>
  <si>
    <t>want to understand life before they live it</t>
  </si>
  <si>
    <t>like to discuss relevant facts</t>
  </si>
  <si>
    <t>like to apply experience to problems</t>
  </si>
  <si>
    <t>mind is inwardly directed to methods and process</t>
  </si>
  <si>
    <t>like to read the fine print</t>
  </si>
  <si>
    <t>like to work steadily</t>
  </si>
  <si>
    <t>usually notice what needs attention now</t>
  </si>
  <si>
    <t>want to reach conclusions step by step</t>
  </si>
  <si>
    <t>are those who consider, then do, then return to considering</t>
  </si>
  <si>
    <t>have more patience; but lower on enthusiasm</t>
  </si>
  <si>
    <t>not as often inspired by flashes of insight</t>
  </si>
  <si>
    <t>more governed by objective conditions</t>
  </si>
  <si>
    <t>focus on step by step process in the present</t>
  </si>
  <si>
    <t>usually accept difficulties unenthusiastically</t>
  </si>
  <si>
    <t>tend to be good at precise work</t>
  </si>
  <si>
    <t>dislike sweeping statements</t>
  </si>
  <si>
    <t>more intense and focused</t>
  </si>
  <si>
    <t>do not mind working on one project for a long time</t>
  </si>
  <si>
    <t>usually think before acting</t>
  </si>
  <si>
    <t>comfortable with little change</t>
  </si>
  <si>
    <t>value passion above logic</t>
  </si>
  <si>
    <t>more straightforward than tactful</t>
  </si>
  <si>
    <t>more tactful than straightforward</t>
  </si>
  <si>
    <t>like to organize the task</t>
  </si>
  <si>
    <t>like to focus on people</t>
  </si>
  <si>
    <t>value logic above passion</t>
  </si>
  <si>
    <t>strong administrative abilities</t>
  </si>
  <si>
    <t>strong social abilities</t>
  </si>
  <si>
    <t>brief and businesslike</t>
  </si>
  <si>
    <t>sociable and friendly</t>
  </si>
  <si>
    <t>can hurt people's feelings without knowing it</t>
  </si>
  <si>
    <t>sensitive about people's reactions</t>
  </si>
  <si>
    <t>prefer analysis and can live without harmony</t>
  </si>
  <si>
    <t>prefer harmony; disturbed by discord</t>
  </si>
  <si>
    <t>tend to decide impersonally</t>
  </si>
  <si>
    <t>tend to be influenced by people's opinions</t>
  </si>
  <si>
    <t>discount how people feel about it; emphasize facts</t>
  </si>
  <si>
    <t>discount facts; emphasize feelings of people</t>
  </si>
  <si>
    <t>able to reprimand people when necessary</t>
  </si>
  <si>
    <t>dislike telling people unpleasant things</t>
  </si>
  <si>
    <t>tend to be firm minded</t>
  </si>
  <si>
    <t>tend to be sympathetic</t>
  </si>
  <si>
    <t>more comfortable with duties</t>
  </si>
  <si>
    <t>more comfortable with people</t>
  </si>
  <si>
    <t>tend to guard emotions</t>
  </si>
  <si>
    <t>can unload emotions at times</t>
  </si>
  <si>
    <t>live more according to plans</t>
  </si>
  <si>
    <t>live more according to people's needs</t>
  </si>
  <si>
    <t>like to have matters decided</t>
  </si>
  <si>
    <t>like to leave decisions open</t>
  </si>
  <si>
    <t>aim to be right every time</t>
  </si>
  <si>
    <t xml:space="preserve">perfection is not valued </t>
  </si>
  <si>
    <t>more pleasure in finishing projects</t>
  </si>
  <si>
    <t>more pleasure in starting projects</t>
  </si>
  <si>
    <t>prefer the joy of achievement</t>
  </si>
  <si>
    <t>prefer the art of living in the present</t>
  </si>
  <si>
    <t>self-regulated, purposeful, exacting</t>
  </si>
  <si>
    <t>flexible, adaptable, tolerant</t>
  </si>
  <si>
    <t>prefer to be treated fairly</t>
  </si>
  <si>
    <t>prefer appreciation and praise</t>
  </si>
  <si>
    <t>Deliberate paced</t>
  </si>
  <si>
    <t>Rapid paced</t>
  </si>
  <si>
    <t>Task oriented</t>
  </si>
  <si>
    <t>Relationally oriented</t>
  </si>
  <si>
    <t>DEAA Personality Assessment</t>
  </si>
  <si>
    <t>Rapid Paced</t>
  </si>
  <si>
    <t>Task Oriented</t>
  </si>
  <si>
    <t>Total "Driver"</t>
  </si>
  <si>
    <t>DRIVER</t>
  </si>
  <si>
    <t>Deliberate Paced</t>
  </si>
  <si>
    <t>EXPRESSIVE</t>
  </si>
  <si>
    <t>Relationally Oriented</t>
  </si>
  <si>
    <t>Total "Expressive</t>
  </si>
  <si>
    <t>ANALYTICAL</t>
  </si>
  <si>
    <t>AMIABLE</t>
  </si>
  <si>
    <t>Total "Amiable"</t>
  </si>
  <si>
    <t>Total "Analytical"</t>
  </si>
  <si>
    <t>Confrontive</t>
  </si>
  <si>
    <t>Intellectual</t>
  </si>
  <si>
    <t>Testimonial</t>
  </si>
  <si>
    <t>Interpersonal</t>
  </si>
  <si>
    <t>Invitational</t>
  </si>
  <si>
    <t xml:space="preserve">36. I tend to be more practical and action-oriented than philosophical and idea-oriented.  </t>
  </si>
  <si>
    <t xml:space="preserve">1. In conversations, I like to approach topics directly, without much small talk or beating around the bush.  </t>
  </si>
  <si>
    <t xml:space="preserve">2. I have a hard time getting out of bookstores or libraries without getting a bunch of books that will help me better understand issues being debated in society.  </t>
  </si>
  <si>
    <t xml:space="preserve">3. I often tell stories about my personal experiences in order to illustrate a point I am trying to make.  </t>
  </si>
  <si>
    <t xml:space="preserve">4. I am a "people person" who places a high value on friendship.  </t>
  </si>
  <si>
    <t xml:space="preserve">5. I enjoy including or adding new people to activities I am involved in.  </t>
  </si>
  <si>
    <t xml:space="preserve">6. I see needs in people's lives that others often overlook.  </t>
  </si>
  <si>
    <t xml:space="preserve">7. I do not shy away from putting a person on the spot when it seems necessary.  </t>
  </si>
  <si>
    <t xml:space="preserve">8. I tend to be analytical.  </t>
  </si>
  <si>
    <t xml:space="preserve">9. I often identify with others by using phrases like "I used to think that too" or "I once felt the way you do."  </t>
  </si>
  <si>
    <t xml:space="preserve">10. Other people have commented about my ability for developing new friendships.  </t>
  </si>
  <si>
    <t xml:space="preserve">11. To be honest, even if I knew the answers, I am more comfortable having someone "better qualified" explain Christianity to my friends.  </t>
  </si>
  <si>
    <t xml:space="preserve">12. I find fulfillment in helping others, often in behind the-scenes ways.  </t>
  </si>
  <si>
    <t xml:space="preserve">13. I do not have a problem confronting my friends with the truth even if it risks hurting the relationship.  </t>
  </si>
  <si>
    <t xml:space="preserve">14. In conversations, I naturally focus on the questions that are holding up a person's spiritual progress.  </t>
  </si>
  <si>
    <t xml:space="preserve">15. When I tell people of how I came to Christ, I have found that they have been interested in hearing it.  </t>
  </si>
  <si>
    <t xml:space="preserve">16. I would rather delve into personal life issues than abstract theological ideas.  </t>
  </si>
  <si>
    <t xml:space="preserve">17. If I knew of a high quality outreach event that my friends would enjoy, I would make a big effort to bring them.  </t>
  </si>
  <si>
    <t xml:space="preserve">18. I prefer to show love through my actions more than my words.  </t>
  </si>
  <si>
    <t xml:space="preserve">19. I believe that real love often means telling someone the truth, even when it hurts.  </t>
  </si>
  <si>
    <t xml:space="preserve">20. I enjoy discussions and debates on difficult questions.  </t>
  </si>
  <si>
    <t xml:space="preserve">21. I intentionally share my mistakes with others when it will help them relate to the solutions I have found.  </t>
  </si>
  <si>
    <t xml:space="preserve">22. I prefer getting involved in discussions concerning a person's life before dealing with the details of their beliefs.  </t>
  </si>
  <si>
    <t xml:space="preserve">23. I tend to watch for spiritually strategic events to bring people to (such as Christian concerts, outreach events, seeker services).  </t>
  </si>
  <si>
    <t xml:space="preserve">24. When people are spiritually closed, I have found that my quiet demonstrations of Christian love sometimes make them more receptive.  </t>
  </si>
  <si>
    <t xml:space="preserve">25. A motto that would fit me is: "Make a difference or a mess, but do something."  </t>
  </si>
  <si>
    <t xml:space="preserve">26. I often get frustrated with people when they use weak arguments or poor logic.  </t>
  </si>
  <si>
    <t xml:space="preserve">27. People seem interested in hearing stories about things that have happened in my life.  </t>
  </si>
  <si>
    <t xml:space="preserve">28. I enjoy long talks with friends.  </t>
  </si>
  <si>
    <t xml:space="preserve">29. I am always looking for a match between the needs and interests of my friends and the various events, books, etc., that they would enjoy or benefit from.  </t>
  </si>
  <si>
    <t xml:space="preserve">30. I feel more comfortable physically assisting a person in the name of Christ than getting involved in religious discussions.  </t>
  </si>
  <si>
    <t xml:space="preserve">31. I sometimes get in trouble for lacking gentleness and sensitivity in the way I interact with others.  </t>
  </si>
  <si>
    <t xml:space="preserve">32. I like to get at the underlying reasons for opinions that people hold.  </t>
  </si>
  <si>
    <t xml:space="preserve">33. I am still amazed at how God brought me to faith in Him and I am motivated to tell people about it.  </t>
  </si>
  <si>
    <t xml:space="preserve">34. People generally consider me to be an interactive, sensitive, and caring kind of person.  </t>
  </si>
  <si>
    <t xml:space="preserve">35. A highlight of my week would be to take a guest with me to an appropriate church event.  </t>
  </si>
  <si>
    <t>Six Evangelistic Styles (adapted from Becoming a Contagious Christian by Hybels and Mittelberg)</t>
  </si>
  <si>
    <t>A. USING WORDS</t>
  </si>
  <si>
    <t>1. Writing Words: Writing clearly understood reports, letters, essays, stories, scripts, advertisements, contracts, curricula, magazine articles, and the like.</t>
  </si>
  <si>
    <t>2. Conversing: Talking one on one, sharing ideas and feelings, discussing current events, exchanging views, explaining things with a high degree of mutual understanding.</t>
  </si>
  <si>
    <t>3. Speaking in Public: Communicating clearly and persuasively to a live audience, such as a committee, club, church congregation, or other gathering, with limited audience interaction.</t>
  </si>
  <si>
    <t>4. Teaching: Helping others fully understand a subject, topic, or idea in a classroom, seminar, workshop, club, association, church, or other group setting.</t>
  </si>
  <si>
    <t>5. Broadcasting: Communicating clearly through electronic media such as video, radio, telephone, or audio cassette recording.</t>
  </si>
  <si>
    <t>B. BEING ARTISTIC</t>
  </si>
  <si>
    <t>6. Designing: Sketches, illustrations, graphic arts, theater set designs, murals, or other design projects.</t>
  </si>
  <si>
    <t>7. Painting: With oils, pastels, watercolors, and chalk</t>
  </si>
  <si>
    <t>8. Using Colors and Patterns: Expressing my thoughts or feelings through colors or patterns as in interior decor, clothing, makeup, jewelry, house-painting, and the like.</t>
  </si>
  <si>
    <t>9. Using Shapes and Forms: Expressing my thoughts or feelings through shaping forms as in sculpturing, architectural designing, landscaping, furniture arranging, or the like.</t>
  </si>
  <si>
    <t>10. Using Handicrafts: Projecting my thoughts or feelings through handcrafted items made of wood, leather, cloth, plastic, and the like.</t>
  </si>
  <si>
    <t>11. Composing Music: Expressing my thoughts or feelings by writing, composing, or arranging works of music.</t>
  </si>
  <si>
    <t>C. PERFORMING</t>
  </si>
  <si>
    <t>12. Acting: Expressing a mood or feeling through role playing, acting, telling jokes, doing character impersonations or mime in either informal conversation or theatrical settings.</t>
  </si>
  <si>
    <t>13. Moderating: Guiding a group discussion, hosting a panel presentation, or coordinating discussion between people or groups.</t>
  </si>
  <si>
    <t>14. Singing or Instrument Performing: Singing or playing an instrument in front of others as part of an orchestra, choir, ensemble, duet, band, or as a soloist.</t>
  </si>
  <si>
    <t>15. Giving Presentations: Giving presentations in front of others, such as in sales presentations, question-answer workshops, announcements, selected readings, and product service demonstrations.</t>
  </si>
  <si>
    <t>16. Multi-Relational: Preferring to meet new people as well as being with people I already know.</t>
  </si>
  <si>
    <t>17. Familiar Group Relational: Preferring to be with people I already know. Also willing to meet new people or work on a task by myself.</t>
  </si>
  <si>
    <t>18. Singular Relational: Preferring to be by myself, working on a project. Also willing to be with people I know well.</t>
  </si>
  <si>
    <t>A. ORGANIZING TIME AND PERSONAL SPACE</t>
  </si>
  <si>
    <t>19. Ordering My Time and Priorities: Consistently organizing my daily schedule to get the most important things done: appointments, deadlines, errands, projects, and the like.</t>
  </si>
  <si>
    <t>20. Ordering My Space: Keeping my surroundings well-organized and my household items</t>
  </si>
  <si>
    <t>in their place without much effort. Routinely putting things where they belong.</t>
  </si>
  <si>
    <t>B. BEING CREATIVE</t>
  </si>
  <si>
    <t>21. Creating: Coming up with new ways to do things, improving routine tasks, looking at traditions with new viewpoints, questioning outdated regulations or procedures.</t>
  </si>
  <si>
    <t>22. Imagining: Spending time imagining new stories, theories, and science fiction ideas, philosophical concepts, and the like (also referred to as daydreaming).</t>
  </si>
  <si>
    <t>23. Inventing: Originating new mechanical/technical gadgets, electronic devices, machines, chemical formulas, plant hybrids, and the like.</t>
  </si>
  <si>
    <t>C. SUPERVISING OTHERS</t>
  </si>
  <si>
    <t>24. Initiating/Developing: Supervising others in starting new projects, programs, organizations, clubs, companies, and the like; also dramatically improving a program, company, etc.</t>
  </si>
  <si>
    <t>25. Long-Range Logistical Planning: Mapping out long-range details to meet my employer's, club's, family's, or church board's goals; finances, equipment, personnel schedules, etc.</t>
  </si>
  <si>
    <t>26. Managing: Supervising others in an "established" department, club, group, or organization over an extended period.</t>
  </si>
  <si>
    <t>D. USING BODY, HANDS, FINGERS</t>
  </si>
  <si>
    <t>27. Being Physically Coordinated or Physically Active: Using my body, arms, and legs together, as in athletics, physical labor, construction work, and the like.</t>
  </si>
  <si>
    <t>28. Using My Hands and Arms: Using my hands and arms and/or hand tools in activities, such as repairing or maintaining (car, furniture, clothes, equipment); building or assembling (cabinets, machines); using power tools.</t>
  </si>
  <si>
    <t>29. Operating/Driving: Operating or driving moving vehicles, such as a car, truck, farm/construction equipment, boat, aircraft, stationary equipment, machines, and the like.</t>
  </si>
  <si>
    <t>30. Using My Hands and Fingers: Using my hands and fingers for precision detail projects, such as building small scale model kits, soldering, jewelry casting, graphics paste-up, or drafting.</t>
  </si>
  <si>
    <t>E. HELPING OTHERS</t>
  </si>
  <si>
    <t>31. Tutoring: Helping another person to cope with disabilities or learning problems, as in specialized training, coaching, tutoring, therapy, or rehabilitation over an extended period of time.</t>
  </si>
  <si>
    <t>32. Being of Service: Being most usually available to others when they need my help with their projects and programs to the neglect of my projects.</t>
  </si>
  <si>
    <t>33. Counseling: Patiently helping people over a period of time to resolve personal or emotional problems: dating, marriage, self-image conflicts; spiritual concerns; abnormal behavior.</t>
  </si>
  <si>
    <t>34. Reassuring and Supporting Others: Identifying with another's hurts and frustrations, giving encouragement, comfort, and support without necessarily trying to help them solve their problems.</t>
  </si>
  <si>
    <t>F. USING INTUITION</t>
  </si>
  <si>
    <t>35. Evaluating People's Character: Accurately assessing others' integrity or sincerity, including motives, underlying thoughts, or attitudes, during initial encounters.</t>
  </si>
  <si>
    <t>36. Making Future Projections: Accurately predicting the general public's response to future events, as in politics, clothing fads, business trends, or other future concerns.</t>
  </si>
  <si>
    <t>G. BEING PERSUASIVE</t>
  </si>
  <si>
    <t>37. Negotiating: Successfully settling disputes between two or more people, acting as a go-between, arbitrating, negotiating contracts, being a peacemaker, or the like.</t>
  </si>
  <si>
    <t>38. Selling: Successfully convincing others to buy and pay for a product or service, recruiting volunteers, fundraising.</t>
  </si>
  <si>
    <t>39. Promoting: Successfully convincing others to accept a new idea or different viewpoint, changing people's minds about a particular product or service.</t>
  </si>
  <si>
    <t>H. OBSERVING DETAILS</t>
  </si>
  <si>
    <t>40. Observing Physical Environment Details: Seeing details others often miss indoors or outdoors: street signs, rare plants, rock formations, animal tracks, and the like.</t>
  </si>
  <si>
    <t>41. Observing Printed Details: Seeing details others often miss in written manuscripts, books, blueprints, and maps, including misspellings, "typos," or grammatical errors.</t>
  </si>
  <si>
    <t>42. Observing in Three Dimensions: Visualizing a three-dimensional object from a two-dimensional drawing, such as a building from a blueprint, a cabinet from a sketch, dress from a pattern.</t>
  </si>
  <si>
    <t>I. USING NUMBERS</t>
  </si>
  <si>
    <t>43. Calculating: Quickly and accurately working with numbers and figures: adding, subtracting, multiplying, and dividing without much effort.</t>
  </si>
  <si>
    <t>44. Recording and Auditing: Routinely counting and recording how many items are on a shelf, in a box, in a room, in a warehouse (taking inventory).</t>
  </si>
  <si>
    <t>J. PROBLEM SOLVING PROCEDURES</t>
  </si>
  <si>
    <t>45. Troubleshooting: Detecting mechanical, electrical, or technical problems, as in clocks, engines, electrical circuits, door locks—though not necessarily being skilled with tools.</t>
  </si>
  <si>
    <t>46. Solving Problems: Solving problems that come up at work, at home, in my hobbies, club meetings, activities, and the like (not necessarily mechanical or electrical problems).</t>
  </si>
  <si>
    <t>K. RESEARCHING FOR INFORMATION</t>
  </si>
  <si>
    <t>47. Researching/Investigating: Collecting a lot of information from different sources about one or more subjects for present use or future reference (may include field research).</t>
  </si>
  <si>
    <t>48. Remembering: Recalling names, numbers, or other details quickly and accurately without much effort.</t>
  </si>
  <si>
    <t>49. Classifying: Routinely arranging and maintaining information, reports, photographs, or recipes for easy and quick reference (file systems, catalog systems).</t>
  </si>
  <si>
    <t>L. REASONING/CONTEMPLATING</t>
  </si>
  <si>
    <t>50. Analyzing: Looking over an object to see how it is put together; studying a subject or opinion to determine its good and bad points and how it compares to other items.</t>
  </si>
  <si>
    <t>5l. Appraising/Evaluating: Accurately estimating the monetary value of a car, house, antique, collectable, or business opportunity and its economic potential.</t>
  </si>
  <si>
    <t>52. Synthesizing: Putting together different parts to make a whole, as in a project or report; selecting ideas, concepts, or objects in order to fit them together in a useful way.</t>
  </si>
  <si>
    <t>M. MAKING DECISIONS</t>
  </si>
  <si>
    <t>53. Being Decisive: Spontaneously and skillfully responding to another person's accident or emergency situation, such as a child choking, kitchen fire, stalled car, or person drowning.</t>
  </si>
  <si>
    <t>54. Taking Risks: Committing my time or finances without undue stress, when there is an equal chance of success or failure.</t>
  </si>
  <si>
    <t>Fifty Life Values: Chords that Touch Our Souls</t>
  </si>
  <si>
    <t>(adapted from LifeKeys by Kise)</t>
  </si>
  <si>
    <t xml:space="preserve">Accuracy: Being true or correct in attention to detail  </t>
  </si>
  <si>
    <t>Achievement: Enjoying a sense of accomplishment</t>
  </si>
  <si>
    <t xml:space="preserve">Advancement: Striving to move ahead rapidly, gaining opportunities for growth </t>
  </si>
  <si>
    <t>Adventure: Seeking new and exciting challenges which may include taking risks</t>
  </si>
  <si>
    <t>Aesthetics: Appreciating what is beautiful</t>
  </si>
  <si>
    <t xml:space="preserve">Artistic Expression: Expressing self through the arts­, painting, drama, literature, etc.  </t>
  </si>
  <si>
    <t>Authenticity: Ongoing desire to honestly express who one is</t>
  </si>
  <si>
    <t>Balance: Giving proper weight to each area of a person's life</t>
  </si>
  <si>
    <t>Challenge: Attracted to new problems, difficult tasks</t>
  </si>
  <si>
    <t>Competency: Wanting to meet or exceed standards or expectations</t>
  </si>
  <si>
    <t>Competition: Matching efforts or abilities with self or others</t>
  </si>
  <si>
    <t>Conformity: Preferring to be like others, not standing out</t>
  </si>
  <si>
    <t>Contribution: Giving or making a difference for others</t>
  </si>
  <si>
    <t>Control: Being in charge or wanting to have influence over outcomes</t>
  </si>
  <si>
    <t>Cooperation: Striving for congenial relationships and teamwork</t>
  </si>
  <si>
    <t>Creativity: Being imaginative and innovative, going outside the norm</t>
  </si>
  <si>
    <t>Efficiency: Working to accomplish tasks in comparatively little time</t>
  </si>
  <si>
    <t>Fairness: Giving everyone an equal chance</t>
  </si>
  <si>
    <t>Family: Placing importance on maintaining familial relationships</t>
  </si>
  <si>
    <t>Financial Security: Being free from financial worries</t>
  </si>
  <si>
    <t>Flexibility: Coping easily with change and surprise</t>
  </si>
  <si>
    <t>Friendship: Placing importance on close, personal relationships</t>
  </si>
  <si>
    <t>Generosity: Giving readily or liberally</t>
  </si>
  <si>
    <t>Happiness: Finding satisfaction, joy, or pleasure</t>
  </si>
  <si>
    <t>Humor: Enjoying the witty or amusing</t>
  </si>
  <si>
    <t>Independence: Wanting control of own time, behavior, tasks</t>
  </si>
  <si>
    <t>Influence: Capacity to affect or shape people, processes, or ideas</t>
  </si>
  <si>
    <t>Integrity: Maintaining congruity between what one claims to be and how one acts</t>
  </si>
  <si>
    <t>Learning: Lifelong commitment to growing in understanding</t>
  </si>
  <si>
    <t>Leisure: Appreciating unstructured or unscheduled time</t>
  </si>
  <si>
    <t>Location: Preferring a specific place or area of country that matches lifestyle</t>
  </si>
  <si>
    <t>Love: Cherishing others</t>
  </si>
  <si>
    <t>Loyalty: Seeking to be faithful, constant, and steadfast</t>
  </si>
  <si>
    <t>Nature: Finding joy and renewal in the out‑of‑doors</t>
  </si>
  <si>
    <t>Organization: Being in control of time, priorities, possessions, and processes</t>
  </si>
  <si>
    <t xml:space="preserve">Peace: Desiring tranquility, serenity, lack of discord </t>
  </si>
  <si>
    <t>Perseverance: Sustaining momentum, having fortitude</t>
  </si>
  <si>
    <t>Personal Development: Wanting to use one's potential and grow to the fullest</t>
  </si>
  <si>
    <t xml:space="preserve">Physical Fitness &amp; Health: Healthy regard for one's body, enjoying sports involvement  </t>
  </si>
  <si>
    <t>Power: Seeking to sell, persuade, lead, or influence others</t>
  </si>
  <si>
    <t>Prestige: Having or showing success, rank, wealth, or status</t>
  </si>
  <si>
    <t>Recognition: Desiring the respect of others or credit for achievements</t>
  </si>
  <si>
    <t>Responsibility: Being accountable for outcomes</t>
  </si>
  <si>
    <t>Security: Feeling safe and confident about the future</t>
  </si>
  <si>
    <t>Self Respect: Having pride or a sense of personal identity</t>
  </si>
  <si>
    <t>Service: Helping others or contributing to society</t>
  </si>
  <si>
    <t>Stability: Maintaining continuity, consistency, and predictability over a period of time</t>
  </si>
  <si>
    <t>Tolerance: Accepting or remaining open to the viewpoints and values of others</t>
  </si>
  <si>
    <t>Tradition: Treasuring customs and links with the past</t>
  </si>
  <si>
    <t>Variety: Desiring new and different activities, frequent change</t>
  </si>
  <si>
    <t>Knowledge, Attitudes, Character and Skills for Vocational Ministry</t>
  </si>
  <si>
    <t>Primarily Developed by Allen Thompson</t>
  </si>
  <si>
    <t xml:space="preserve">Choose from the following 66 characteristics your top 5 strengths and top 5 areas of challenge and rate yourself on the 1 to 10 scale accordingly (1 is designation of greatest challenge; 10 is designation of greatest strength): </t>
  </si>
  <si>
    <t>2. Relates to the unchurched: communicating in a style that is understood by the unchurched; understanding the "psychology" or mentality of the unchurched; moving and functioning in the "personal space" of the unchurched without fear; quickly getting to know the unchurched on a personal level; breaking through the barriers erected by the unchurched</t>
  </si>
  <si>
    <t>10. Prayer Life Understanding: understands the nature of prayer, places priority on prayer through scheduled, individual and corporate prayer.</t>
  </si>
  <si>
    <t>11. Servanthood Understanding: knows the elements of servant leadership and is cultivating a sacrificial spirit in a God-focused lifestyle.</t>
  </si>
  <si>
    <t>12.  Ethical Behavior Understanding: knows the Biblical standards of morality and is adhering their personal behavior to Biblical norms.</t>
  </si>
  <si>
    <t>13.  Faithwalk Understanding: possesses a conviction regarding their call to ministry and is relying on God's action and power.</t>
  </si>
  <si>
    <t>14. Godly Character Understanding: understands N.T. leadership qualities and knows how to grow in Christ-likeness.</t>
  </si>
  <si>
    <t>15.  Motivating skill: knows how to encourage people through personal enthusiasm, expectancy, openness and modeling of their life before people.</t>
  </si>
  <si>
    <t>16.  Leading skill: is able to demonstrate security and assertiveness in their philosophy and style of ministry without abusing or exploiting their authority. Knows how to draw lines once issues are adequately exposed and discussed and is able to delegate appropriate decision making to responsible persons and groups.</t>
  </si>
  <si>
    <t>17.  Bonding skill: able to develop a nucleus group or groups which invites newcomers into the network of relationships. Is also able to monitor the morale of people.</t>
  </si>
  <si>
    <t>18.  Doing Theology Skill: Given an issue, is able to develop a Biblical perspective on it and apply that perspective.</t>
  </si>
  <si>
    <t>19.  Worship Understanding: Is able to articulate a biblically-based understanding of worship.</t>
  </si>
  <si>
    <t>20.  Evangelistic Outreach Skill: Is able to model evangelism practices and ways to lead others to Christ.</t>
  </si>
  <si>
    <t>21.  Assimilation Skill: knows how to orient and enfold new members into meaningful relationships and ministry. Is able to facilitate small group process.</t>
  </si>
  <si>
    <t>22.  Gift Identification Skill: Is able to articulate a biblically based understanding of spiritual gifts. Can identify leadership capabilities and spiritual gifts in others through observation/discernment and appropriate inventories. Is able to identify the knowledge and skill requirements of jobs, tasks, and roles. Can match gifts of people with ministry needs and opportunities.</t>
  </si>
  <si>
    <t>23.  Equipping Skill: Is able to train leaders in Biblical  understanding and ministry skills and release them into ministry. Motivates leaders and creates systems of accountability that are helpful to their development.</t>
  </si>
  <si>
    <t>24.  Coaching Skill: Knows how to help leaders (small group leaders, elders, evangelists) recognize and understand their personal needs, values, problems, alternatives and goals.</t>
  </si>
  <si>
    <t>25.  Philosophy of Ministry Understanding: able to verbalize their "style of ministry" as a result of the interaction of their theological commitments/doctrine, the needs/opportunities of the culture, and their gifts and abilities.</t>
  </si>
  <si>
    <t>26.  Relationship Building Skill: able to establish relationships and networks across a broad range of people and groups. Makes others feel secure and comfortable in their presence and appreciates and accepts a variety of persons.</t>
  </si>
  <si>
    <t>27.  Feedback Skill: communicates information, opinions, observations, and conclusions so that they are understood and can be acted upon.</t>
  </si>
  <si>
    <t>28.  Questioning Skill: able to gather information from stimulating insight in individuals and groups through use of interviews, questionnaires, and other probing methods.</t>
  </si>
  <si>
    <t>29.  Conflict Management Skill: able to manage conflict openly, tactfully and biblically. Is not a source of conflict through either abrasiveness or poor judgment. Does not avoid unwarranted conflict either through denial or unrealistic appraisal of situations.</t>
  </si>
  <si>
    <t>30.  Planning Skill: able to isolate key result areas in order to establish long-range and short-range goals. Knows how to develop action plans, monitor and update plans and develop visual schematic representations of plans.</t>
  </si>
  <si>
    <t>31.  Time Management Skill: knows how to set limits to availability and prioritize responsibilities. Able to schedule time for direct and indirect people involvement.</t>
  </si>
  <si>
    <t>32.  Problem-Solving Skill: able to distinguish been principles and procedures in a given issue. Can appreciate tradition without being bound. Is able to use creativity and imagination to address issues.</t>
  </si>
  <si>
    <t xml:space="preserve">The Next Two Assessments Apply Only to the Those Who are Married: </t>
  </si>
  <si>
    <t>33.  Husband Role Understanding: takes full responsibility for family obligations. Opens himself to counsel and critique from his wife and emotionally supports and encourages her and their children.</t>
  </si>
  <si>
    <t>34.  Wife Role Understanding: His wife understands the need to emotionally support him and their children. She is able to represent herself authentically to others and is able to demonstrate a gift of hospitality. His wife can respond effectively to many types of people.</t>
  </si>
  <si>
    <t>35.  Self-Assessment Skill: knows how to evaluate the impact of personal history, cultural/social background in their ministry in the target area/group. Is able to evaluate their personal strengths, weaknesses, gifts and direction of personal growth. Is able to evaluate their personal growth in spiritual disciplines and in managing personal priorities, time and money.</t>
  </si>
  <si>
    <t>36. Stress Management Skill: Is able to perform multiple tasks without being overly frustrated. Knows how to maintain good physical health and handle adversity in a tough-minded manner.</t>
  </si>
  <si>
    <t>37. Knows their own strengths and weaknesses, as well as their leadership and evangelistic style.</t>
  </si>
  <si>
    <t xml:space="preserve">38. Knows how to set limits, prioritize responsibilities and schedule time for important people involvement.  </t>
  </si>
  <si>
    <t>39. Is able to isolate critical areas in order to establish long-range/short-range goals.</t>
  </si>
  <si>
    <t>40. Is able to communicate Biblical truth in an effective manner in accordance with their particular leadership style.</t>
  </si>
  <si>
    <t>41. Knows how to gather and interpret data to understand social, cultural profile of the people he/she is called to serve.</t>
  </si>
  <si>
    <t>42. Understands and is able to apply the concepts of strategic planning to their ministry.</t>
  </si>
  <si>
    <t>43. Knows how to evaluate barriers and potentials of a group for ministry.</t>
  </si>
  <si>
    <t>44. Knows principles of developing good communication.</t>
  </si>
  <si>
    <t>45. Understands the nature of the kingdom of God and implications for ministry.</t>
  </si>
  <si>
    <t>46. Able to articulate a biblically-based understanding of divine design and help others identify their gifts, abilities, passions, temperament and ministry style.</t>
  </si>
  <si>
    <t>47.  Able to equip persons in Biblical understanding and ministry skills and encourage them in doing ministry appropriate to their abilities.</t>
  </si>
  <si>
    <t>48. Able to inspire and release workers according to their divine design.</t>
  </si>
  <si>
    <t>49. Is able to establish relationships and make others feel at ease in a small group setting and equip others in making face-to-face friendships.</t>
  </si>
  <si>
    <t>50. Understands ways of structuring meaningful small groups and keep them multiplying.</t>
  </si>
  <si>
    <t>51. Is able to implement a program of edification and learning applicable to adult needs.</t>
  </si>
  <si>
    <t>52. Understands the New Testament process of growth in the Christian life.</t>
  </si>
  <si>
    <t>53. Understands the nature and purpose of church discipline and the Biblical approach to church discipline.</t>
  </si>
  <si>
    <t>54. Able to evaluate potential members of their ministry team in accordance with their divine design to pull together, and to share the vision.</t>
  </si>
  <si>
    <t>55. Knows how to build team spirit, impart vision and direction.</t>
  </si>
  <si>
    <t>56. Knows how to train members in their specialized ministries including pointing to resources and providing supervision.</t>
  </si>
  <si>
    <t>57. Able to assess strengths and weaknesses using a competency-based model of interviewing.</t>
  </si>
  <si>
    <t>58. Knows how to give each person challenges that will draw him or her to next stage of growth.</t>
  </si>
  <si>
    <t>59. Able to move toward a goal through task analysis, system design with milestones, ministry description and assignment, supervision, evaluation and conflict management.</t>
  </si>
  <si>
    <t>60. Knows peculiarities of managing projects and programs in the church.</t>
  </si>
  <si>
    <t>61. Knows how to run a ministry meeting effectively.</t>
  </si>
  <si>
    <t>a</t>
  </si>
  <si>
    <t>flag2</t>
  </si>
  <si>
    <t>Rating</t>
  </si>
  <si>
    <t>Strengths</t>
  </si>
  <si>
    <t>Weaknesses</t>
  </si>
  <si>
    <t>Your Type is</t>
  </si>
  <si>
    <t>Strength of the preferences %</t>
  </si>
  <si>
    <t>General Formation and Discipleship</t>
  </si>
  <si>
    <r>
      <t>P</t>
    </r>
    <r>
      <rPr>
        <b/>
        <sz val="8.5"/>
        <color theme="1"/>
        <rFont val="Times New Roman"/>
        <family val="1"/>
      </rPr>
      <t xml:space="preserve">art </t>
    </r>
    <r>
      <rPr>
        <b/>
        <sz val="11.5"/>
        <color theme="1"/>
        <rFont val="Times New Roman"/>
        <family val="1"/>
      </rPr>
      <t>A:</t>
    </r>
  </si>
  <si>
    <t>Emotional Components of Discipleship</t>
  </si>
  <si>
    <t>Questions</t>
  </si>
  <si>
    <t>Total</t>
  </si>
  <si>
    <t>General Formation and Discipline</t>
  </si>
  <si>
    <t>1 – 7</t>
  </si>
  <si>
    <t>1 – 6</t>
  </si>
  <si>
    <t>7 – 12</t>
  </si>
  <si>
    <t>13 – 19</t>
  </si>
  <si>
    <t>20 – 25</t>
  </si>
  <si>
    <t>26 – 30</t>
  </si>
  <si>
    <t>31 – 35</t>
  </si>
  <si>
    <t>36 – 40</t>
  </si>
  <si>
    <t>/28</t>
  </si>
  <si>
    <t>/24</t>
  </si>
  <si>
    <t>Part A</t>
  </si>
  <si>
    <t>Part B</t>
  </si>
  <si>
    <t>/20</t>
  </si>
  <si>
    <r>
      <t xml:space="preserve">Principle 1 </t>
    </r>
    <r>
      <rPr>
        <i/>
        <sz val="11"/>
        <color theme="1"/>
        <rFont val="Calibri"/>
        <family val="2"/>
        <scheme val="minor"/>
      </rPr>
      <t>Look beneath the Surface</t>
    </r>
  </si>
  <si>
    <r>
      <t xml:space="preserve">Principle 2 </t>
    </r>
    <r>
      <rPr>
        <i/>
        <sz val="11"/>
        <color theme="1"/>
        <rFont val="Calibri"/>
        <family val="2"/>
        <scheme val="minor"/>
      </rPr>
      <t>Break the Power of the Past</t>
    </r>
  </si>
  <si>
    <r>
      <t xml:space="preserve">Principle 3 </t>
    </r>
    <r>
      <rPr>
        <i/>
        <sz val="11"/>
        <color theme="1"/>
        <rFont val="Calibri"/>
        <family val="2"/>
        <scheme val="minor"/>
      </rPr>
      <t>Live in Brokenness and Vulnerability</t>
    </r>
  </si>
  <si>
    <r>
      <t xml:space="preserve">Principle 4 </t>
    </r>
    <r>
      <rPr>
        <i/>
        <sz val="11"/>
        <color theme="1"/>
        <rFont val="Calibri"/>
        <family val="2"/>
        <scheme val="minor"/>
      </rPr>
      <t>Receive the Gift of Limits</t>
    </r>
  </si>
  <si>
    <r>
      <t xml:space="preserve">Principle 5 </t>
    </r>
    <r>
      <rPr>
        <i/>
        <sz val="11"/>
        <color theme="1"/>
        <rFont val="Calibri"/>
        <family val="2"/>
        <scheme val="minor"/>
      </rPr>
      <t>Embrace Grieving and Loss</t>
    </r>
  </si>
  <si>
    <r>
      <t xml:space="preserve">Principle 6 </t>
    </r>
    <r>
      <rPr>
        <i/>
        <sz val="11"/>
        <color theme="1"/>
        <rFont val="Calibri"/>
        <family val="2"/>
        <scheme val="minor"/>
      </rPr>
      <t>Make Incarnation Your Model for Loving Well</t>
    </r>
  </si>
  <si>
    <r>
      <t xml:space="preserve">Principle 7 </t>
    </r>
    <r>
      <rPr>
        <i/>
        <sz val="11"/>
        <color theme="1"/>
        <rFont val="Calibri"/>
        <family val="2"/>
        <scheme val="minor"/>
      </rPr>
      <t>Slow Down to Lead with Integrity</t>
    </r>
  </si>
  <si>
    <t>Score</t>
  </si>
  <si>
    <t>I feel confident of my adoption as God’s son/daughter and rarely, if ever, question his acceptance of me.</t>
  </si>
  <si>
    <t>I love to worship God by myself as well as with others.</t>
  </si>
  <si>
    <t>I spend regular quality time in the Word of God and in prayer.</t>
  </si>
  <si>
    <t>I sense the unique ways God has gifted me individually and am actively using my spiritual gifts for his service.</t>
  </si>
  <si>
    <t>I am a vital participant in a community with other believers.</t>
  </si>
  <si>
    <t>It is clear that my money, gifts, time, and abilities are completely at God’s disposal and not my own.</t>
  </si>
  <si>
    <t>I consistently integrate my faith in the marketplace and the world.</t>
  </si>
  <si>
    <t>It’s easy for me to identify what I am feeling inside (Luke 19:41 – 44; John 11:33 – 35).</t>
  </si>
  <si>
    <t>I enjoy being alone in quiet reflection with God and myself (Mark 1:35; Luke 6:12).</t>
  </si>
  <si>
    <t>I take responsibility and ownership for my past life rather than blame others (John 5:5 – 7).</t>
  </si>
  <si>
    <t>Others would say that I am slow to speak, quick to listen, and good at seeing things from their perspective (James 1:19 – 20).</t>
  </si>
  <si>
    <t>I am regularly able to say no to requests and opportunities rather than risk overextending myself (Mark 6:30 – 32).</t>
  </si>
  <si>
    <t>I have a good sense of my emotional, relational, physical, and spiritual capacities, intentionally pulling back to rest and fill my “gas tank” again (Mark 1:21 – 39).</t>
  </si>
  <si>
    <t>I spend sufficient time alone with God to sustain my work for God.</t>
  </si>
  <si>
    <t>I regularly take a 24-hour period each week for Sabbath-keeping — to stop, to rest, to delight, and to contemplate God.</t>
  </si>
  <si>
    <t>Those closest to me would say that my marriage and children take priority over church ministry and others.</t>
  </si>
  <si>
    <t>I am not afraid to ask difficult, uncomfortable questions, to myself or to others, when needed.</t>
  </si>
  <si>
    <t>Part B:</t>
  </si>
  <si>
    <t>Principle 1: Look beneath the Surface</t>
  </si>
  <si>
    <t>I am willing to explore previously unknown or unacceptable parts of myself, allowing Christ to transform me more fully (Rom. 7:21 – 25; Col. 3:5 – 17).</t>
  </si>
  <si>
    <t>I can share freely about my emotions, sexuality, joy, and pain (Ps. 22; Prov. 5:18 – 19; Luke 10:21).</t>
  </si>
  <si>
    <t>I am able to experience and deal with anger in a way that leads to growth in others and myself (Eph. 4:25 – 32).</t>
  </si>
  <si>
    <t>I am honest with myself (and a few significant others) about the feelings, beliefs, doubts, pains, and hurts beneath the surface of my life (Ps. 73; 88; Jer. 20:7 – 18).</t>
  </si>
  <si>
    <t>Principle 2: Break the Power of the Past</t>
  </si>
  <si>
    <t>I resolve conflict in a clear, direct, and respectful way, not what I might have learned growing up in my family, such as painful putdowns, avoidance, escalating tensions, or going to a third party rather than to the person directly (Matt. 18:15 – 18).</t>
  </si>
  <si>
    <t>I am intentional at working through the impact of significant “earthquake” events that shaped my present, such as the death of a family member, an unexpected pregnancy, divorce, addiction, or major financial disaster (Gen. 50:20; Ps. 51).</t>
  </si>
  <si>
    <t>I am able to thank God for all my past life experiences, seeing how he has used them to uniquely shape me into who I am (Gen. 50:20; Rom. 8:28 – 30).</t>
  </si>
  <si>
    <t>I can see how certain “generational sins” have been passed down to me through my family history, including character flaws, lies, secrets, ways of coping with pain, and unhealthy tendencies in relating to others (Ex. 20:5; cf. Gen. 20:2; 26:7; 27:19; 37:1 – 33).</t>
  </si>
  <si>
    <t>I don’t need approval from others to feel good about myself (Prov. 29:25; Gal. 1:10).</t>
  </si>
  <si>
    <t>Principle 3: Live in Brokenness and Vulnerability</t>
  </si>
  <si>
    <t>I often admit when I’m wrong, readily asking forgiveness from others (Matt. 5:23 – 24).</t>
  </si>
  <si>
    <t>I am able to speak freely about my weaknesses, failures, and mistakes (2 Cor. 12:7 – 12).</t>
  </si>
  <si>
    <t>Others would easily describe me as approachable, gentle, open, and transparent (Gal. 5:22 – 23; 1 Cor. 13:1 – 6).</t>
  </si>
  <si>
    <t>Those close to me would say that I am not easily offended or hurt (Matt. 5:39 – 42, 1 Cor. 13:5).</t>
  </si>
  <si>
    <t>I am consistently open to hearing and applying constructive criticism and feedback that others might have for me (Prov. 10:17; 17:10; 25:12).</t>
  </si>
  <si>
    <t>I am rarely judgmental or critical of others (Matt. 7:1 – 5).</t>
  </si>
  <si>
    <t>Principle 4: Receive the Gift of Limits</t>
  </si>
  <si>
    <t>I’ve never been accused of “trying to do it all” or of biting off more than I could chew (Matt. 4:1 – 11).</t>
  </si>
  <si>
    <t>I recognize the different situations where my unique, God-given personality can be either a help or hindrance in responding appropriately (Ps. 139; Rom. 12:3; 1 Peter 4:10).</t>
  </si>
  <si>
    <t>Those close to me would say that I am good at balancing family, rest, work, and play in a biblical way (Ex. 20:8).</t>
  </si>
  <si>
    <t>Principle 5: Embrace Grieving and Loss</t>
  </si>
  <si>
    <t>I openly admit my losses and disappointments (Ps. 3; 5).</t>
  </si>
  <si>
    <t>When I go through a disappointment or a loss, I reflect on how I’m feeling rather than pretend that nothing is wrong (2 Sam. 1:4, 17 – 27; Ps. 51:1 – 17).</t>
  </si>
  <si>
    <t>I take time to grieve my losses as David (Ps. 69) and Jesus did (Matt. 26:39; John 11:35; 12:27).</t>
  </si>
  <si>
    <t>People who are in great pain and sorrow tend to seek me out because it’s clear to them that I am in touch with the losses and sorrows in my own life (2 Cor. 1:3 – 7).</t>
  </si>
  <si>
    <t>I am able to cry and experience depression or sadness, explore the reasons behind it, and allow God to work in me through it (Ps. 42; Matt. 26:36 – 46).</t>
  </si>
  <si>
    <t>Principle 6: Make Incarnation Your Model for Loving Well</t>
  </si>
  <si>
    <t>I am regularly able to enter into other people’s worlds and feelings, connecting deeply with them and taking time to imagine what it feels like to live in their shoes (John 1:1 – 14; 2 Cor. 8:9; Phil. 2:3 – 5).</t>
  </si>
  <si>
    <t>People close to me would describe me as a responsive listener (Prov. 10:19; 29:11; James 1:19).</t>
  </si>
  <si>
    <t>When I confront someone who has hurt or wronged me, I speak more in the first person (“I” and “me”) about how I am feeling rather than speak in blaming tones (“you” or “they”) about what was done (Prov. 25:11; Eph. 4:29 – 32).</t>
  </si>
  <si>
    <t>I have little interest in judging other people or quickly giving opinions about them (Matt. 7:1 – 5).</t>
  </si>
  <si>
    <t>People would describe me as someone who makes “loving well” my number one aim (John 13:34 – 35; 1 Cor. 13).</t>
  </si>
  <si>
    <t>Principle 7: Slow Down to Lead with Integrity</t>
  </si>
  <si>
    <t>I do not divide my leadership into sacred/secular categories. I treat the executive/planning functions of leadership as meaningful as prayer and preparing sermons.</t>
  </si>
  <si>
    <t>It’s easy for me to distinguish the difference between when to help carry someone else’s burden (Gal. 6:2) and when to let it go so they can carry their own burden (Gal. 6:5).</t>
  </si>
  <si>
    <t>Not Very True</t>
  </si>
  <si>
    <t>Sometimes True</t>
  </si>
  <si>
    <t>Mostly True</t>
  </si>
  <si>
    <t>Very True</t>
  </si>
  <si>
    <t>Rate 1-4</t>
  </si>
  <si>
    <t>P1</t>
  </si>
  <si>
    <t>P2</t>
  </si>
  <si>
    <t>P3</t>
  </si>
  <si>
    <t>P4</t>
  </si>
  <si>
    <t>P5</t>
  </si>
  <si>
    <t>P6</t>
  </si>
  <si>
    <t>P7</t>
  </si>
  <si>
    <t>Emotional Maturity Results</t>
  </si>
  <si>
    <t>Pct</t>
  </si>
  <si>
    <t>Category</t>
  </si>
  <si>
    <t>Part/Pncpl</t>
  </si>
  <si>
    <t>Life Value</t>
  </si>
  <si>
    <t>Your top 8</t>
  </si>
  <si>
    <t>List of 50 life values</t>
  </si>
  <si>
    <t>Not at all</t>
  </si>
  <si>
    <t>Very little</t>
  </si>
  <si>
    <t>Somewhat</t>
  </si>
  <si>
    <t>Very much</t>
  </si>
  <si>
    <t>Statement</t>
  </si>
  <si>
    <t>Rate</t>
  </si>
  <si>
    <t>GIFT INVENTORY TEST</t>
  </si>
  <si>
    <t>4.  God has shown me sources of sound teaching and rich fellowship, and I guide people to such.</t>
  </si>
  <si>
    <t>Instructions: Read each statement, and record your response to the right.</t>
  </si>
  <si>
    <t>A Talent Inventory adapted from Bradley and Carty, Unlocking Your Sixth Suitcase, Colorado Springs: NavPress, 1991</t>
  </si>
  <si>
    <t>Instructions: For each colored block, mark the appropriate number of statements using the number "1" in the left most column.</t>
  </si>
  <si>
    <r>
      <t>I. CONCERNING COMMUNICATION (</t>
    </r>
    <r>
      <rPr>
        <b/>
        <sz val="11"/>
        <color rgb="FFFF0000"/>
        <rFont val="Calibri"/>
        <family val="2"/>
        <scheme val="minor"/>
      </rPr>
      <t>Choose three to five best preferences</t>
    </r>
    <r>
      <rPr>
        <sz val="11"/>
        <color theme="1"/>
        <rFont val="Calibri"/>
        <family val="2"/>
        <scheme val="minor"/>
      </rPr>
      <t xml:space="preserve"> in this Section I)</t>
    </r>
  </si>
  <si>
    <t>· Supplies meaning to life and work</t>
  </si>
  <si>
    <t>· Influences the decisions you make</t>
  </si>
  <si>
    <t>· Compels you to take a stand</t>
  </si>
  <si>
    <t>· Provides an atmosphere in which you are most productive</t>
  </si>
  <si>
    <t>· Seems most important to you</t>
  </si>
  <si>
    <t>· Defines your fundamental character</t>
  </si>
  <si>
    <t xml:space="preserve">Instructions:  Using the left most column, rank 1-8 from the list below that best describe right now in your life which: </t>
  </si>
  <si>
    <t>1.  Intrinsically motivated: having a desire to do well for the Lord through a commitment to excellence.</t>
  </si>
  <si>
    <t>3. Spousal cooperation: having an explicit agreement regarding each partner's respective role and involvement in ministry</t>
  </si>
  <si>
    <t>4. Effectively builds relationships: responding with urgency to expressed needs and concerns of people</t>
  </si>
  <si>
    <t>5. Committed to spiritual health for the church: appreciating steady and consistent growth without preoccupation with the quick success factor</t>
  </si>
  <si>
    <t>6. Responsive to the community: understanding the culture of the community</t>
  </si>
  <si>
    <t>7. Flexible and adaptable: coping effectively with ambiguity</t>
  </si>
  <si>
    <t>8. Builds group cohesiveness: developing a nucleus group or groups as a foundation.</t>
  </si>
  <si>
    <t>9. Resilience: experiencing setbacks without defeat</t>
  </si>
  <si>
    <t>62. Sensitivity to others: Is other-centered (Is aware of others and their needs)</t>
  </si>
  <si>
    <t>63. Self Image in Christ: Maintains emotional stability (Uses abilities confidently, without being overly self-conscious)</t>
  </si>
  <si>
    <t>64. Likable: Friendly and pleasant (Communicates warmth and personal interest in others)</t>
  </si>
  <si>
    <t>65. Performance Orientation: Persistent in the task (Highly dependable in carrying out plans)</t>
  </si>
  <si>
    <t>66. Family Life: Displays mutual family commitment (Develops wholesome family relationships by spending time together)</t>
  </si>
  <si>
    <t>Characteristic</t>
  </si>
  <si>
    <t>Group</t>
  </si>
  <si>
    <t>Cheat</t>
  </si>
  <si>
    <t>Real</t>
  </si>
  <si>
    <t>Rerank</t>
  </si>
  <si>
    <t>Gift Inventory</t>
  </si>
  <si>
    <t>Order</t>
  </si>
  <si>
    <t>Aspect</t>
  </si>
  <si>
    <t>Scale</t>
  </si>
  <si>
    <t>Analysis of Strengths and Weaknesses</t>
  </si>
  <si>
    <t>Which Means</t>
  </si>
  <si>
    <t>Record Your Response
(0-3) Here</t>
  </si>
  <si>
    <t>Record your response to each of the 36 statements in the left most column according to whether you think the statement applies to you</t>
  </si>
  <si>
    <t>Myers-Briggs</t>
  </si>
  <si>
    <t>FINAL DIVINE DESIGN RESULTS</t>
  </si>
  <si>
    <t>Evangelistic Style</t>
  </si>
  <si>
    <t>50 Life Values</t>
  </si>
  <si>
    <t>Strengths and Weaknesses</t>
  </si>
  <si>
    <t>Emotional Maturity</t>
  </si>
  <si>
    <t>Instructions: Place a "1" to the left of every statement with which you agree</t>
  </si>
  <si>
    <r>
      <t>II. CONCERNING RELATIONSHIPS (</t>
    </r>
    <r>
      <rPr>
        <b/>
        <sz val="11"/>
        <color rgb="FFFF0000"/>
        <rFont val="Calibri"/>
        <family val="2"/>
        <scheme val="minor"/>
      </rPr>
      <t>one best capacity</t>
    </r>
    <r>
      <rPr>
        <sz val="11"/>
        <rFont val="Calibri"/>
        <family val="2"/>
        <scheme val="minor"/>
      </rPr>
      <t xml:space="preserve"> in this Section II)</t>
    </r>
  </si>
  <si>
    <r>
      <t>III. CONCERNING FUNCTIONAL CAPACITIES (</t>
    </r>
    <r>
      <rPr>
        <b/>
        <sz val="11"/>
        <color rgb="FFFF0000"/>
        <rFont val="Calibri"/>
        <family val="2"/>
        <scheme val="minor"/>
      </rPr>
      <t>three to five best preferences</t>
    </r>
    <r>
      <rPr>
        <sz val="11"/>
        <rFont val="Calibri"/>
        <family val="2"/>
        <scheme val="minor"/>
      </rPr>
      <t xml:space="preserve"> in this Section III)</t>
    </r>
  </si>
  <si>
    <t>Top 5 Bottom 5</t>
  </si>
  <si>
    <t>Step one: Top 5 Strengths get a "1", bottom five get a "-1"</t>
  </si>
  <si>
    <t>Step 2: Rate your top five and bottom five</t>
  </si>
  <si>
    <t>Computing your Divine Design Statement</t>
  </si>
  <si>
    <t>Fill out each survey by completing the questionaires on all of the red tabs.</t>
  </si>
  <si>
    <r>
      <t>Follow the instructions in</t>
    </r>
    <r>
      <rPr>
        <b/>
        <sz val="11"/>
        <color rgb="FFFF0000"/>
        <rFont val="Calibri"/>
        <family val="2"/>
        <scheme val="minor"/>
      </rPr>
      <t xml:space="preserve"> RED</t>
    </r>
    <r>
      <rPr>
        <sz val="11"/>
        <color theme="1"/>
        <rFont val="Calibri"/>
        <family val="2"/>
        <scheme val="minor"/>
      </rPr>
      <t xml:space="preserve"> on each tab.</t>
    </r>
  </si>
  <si>
    <t>Go to the blue tab to see your final results</t>
  </si>
  <si>
    <t>You can review the results of individual surveys by finding them on the green tabs</t>
  </si>
  <si>
    <t>You will need to complete the Myers-Briggs survey online, and transfer it to the green Myers-Briggs tab manually.</t>
  </si>
  <si>
    <t xml:space="preserve">1) </t>
  </si>
  <si>
    <t xml:space="preserve">2) </t>
  </si>
  <si>
    <t xml:space="preserve">3) </t>
  </si>
  <si>
    <t xml:space="preserve">4) </t>
  </si>
  <si>
    <t xml:space="preserve">5) </t>
  </si>
  <si>
    <t>http://www.16personalities.com/</t>
  </si>
  <si>
    <t>Mind</t>
  </si>
  <si>
    <t>Energy</t>
  </si>
  <si>
    <t>Nature</t>
  </si>
  <si>
    <t>Tactics</t>
  </si>
  <si>
    <t>Identity</t>
  </si>
  <si>
    <t>Scazarro Measure of Emotional Progress</t>
  </si>
  <si>
    <t>Rate 1-4 (4 is high)</t>
  </si>
  <si>
    <t xml:space="preserve">42.  Ridicule or rejection for speaking forth the truth, by family or friends, does not affect me. </t>
  </si>
  <si>
    <t>Beginning</t>
  </si>
  <si>
    <t>Learning</t>
  </si>
  <si>
    <t>Developing</t>
  </si>
  <si>
    <t>Mastering</t>
  </si>
  <si>
    <t>Your response (0-5)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</si>
</sst>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i/>
      <u/>
      <sz val="12"/>
      <color theme="1"/>
      <name val="Times New Roman"/>
      <family val="1"/>
    </font>
    <font>
      <b/>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sz val="11"/>
      <color theme="1"/>
      <name val="Calibri"/>
      <family val="2"/>
      <scheme val="minor"/>
    </font>
    <font>
      <b/>
      <sz val="11.5"/>
      <color theme="1"/>
      <name val="Times New Roman"/>
      <family val="1"/>
    </font>
    <font>
      <b/>
      <sz val="8.5"/>
      <color theme="1"/>
      <name val="Times New Roman"/>
      <family val="1"/>
    </font>
    <font>
      <sz val="11"/>
      <color theme="1"/>
      <name val="Times New Roman"/>
      <family val="1"/>
    </font>
    <font>
      <b/>
      <sz val="11"/>
      <color theme="1"/>
      <name val="Times New Roman"/>
      <family val="1"/>
    </font>
    <font>
      <sz val="11.5"/>
      <color theme="1"/>
      <name val="Times New Roman"/>
      <family val="1"/>
    </font>
    <font>
      <i/>
      <sz val="11"/>
      <color theme="1"/>
      <name val="Calibri"/>
      <family val="2"/>
      <scheme val="minor"/>
    </font>
    <font>
      <sz val="16"/>
      <color theme="1"/>
      <name val="Calibri"/>
      <family val="2"/>
      <scheme val="minor"/>
    </font>
    <font>
      <sz val="11"/>
      <color theme="9" tint="-0.499984740745262"/>
      <name val="Calibri"/>
      <family val="2"/>
      <scheme val="minor"/>
    </font>
    <font>
      <sz val="11"/>
      <color rgb="FFFF0000"/>
      <name val="Calibri"/>
      <family val="2"/>
      <scheme val="minor"/>
    </font>
    <font>
      <b/>
      <sz val="12"/>
      <color rgb="FFFF0000"/>
      <name val="Times New Roman"/>
      <family val="1"/>
    </font>
    <font>
      <b/>
      <sz val="11"/>
      <color theme="0" tint="-0.499984740745262"/>
      <name val="Calibri"/>
      <family val="2"/>
      <scheme val="minor"/>
    </font>
    <font>
      <sz val="11"/>
      <color theme="0" tint="-0.499984740745262"/>
      <name val="Calibri"/>
      <family val="2"/>
      <scheme val="minor"/>
    </font>
    <font>
      <b/>
      <sz val="12"/>
      <color theme="1"/>
      <name val="Calibri"/>
      <family val="2"/>
      <scheme val="minor"/>
    </font>
    <font>
      <b/>
      <sz val="12"/>
      <color rgb="FFFF0000"/>
      <name val="Calibri"/>
      <family val="2"/>
      <scheme val="minor"/>
    </font>
    <font>
      <sz val="12"/>
      <color theme="1"/>
      <name val="Calibri"/>
      <family val="2"/>
      <scheme val="minor"/>
    </font>
    <font>
      <sz val="10"/>
      <name val="Calibri"/>
      <family val="2"/>
      <scheme val="minor"/>
    </font>
    <font>
      <b/>
      <sz val="14"/>
      <color theme="1"/>
      <name val="Calibri"/>
      <family val="2"/>
      <scheme val="minor"/>
    </font>
    <font>
      <i/>
      <sz val="12"/>
      <name val="Calibri"/>
      <family val="2"/>
      <scheme val="minor"/>
    </font>
    <font>
      <sz val="12"/>
      <color rgb="FFFF0000"/>
      <name val="Times New Roman"/>
      <family val="1"/>
    </font>
    <font>
      <b/>
      <sz val="13.5"/>
      <color rgb="FFFF0000"/>
      <name val="Calibri"/>
      <family val="2"/>
      <scheme val="minor"/>
    </font>
    <font>
      <u/>
      <sz val="11"/>
      <color theme="10"/>
      <name val="Calibri"/>
      <family val="2"/>
      <scheme val="minor"/>
    </font>
    <font>
      <sz val="12"/>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s>
  <borders count="3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9" fillId="0" borderId="0" applyFont="0" applyFill="0" applyBorder="0" applyAlignment="0" applyProtection="0"/>
    <xf numFmtId="0" fontId="30" fillId="0" borderId="0" applyNumberFormat="0" applyFill="0" applyBorder="0" applyAlignment="0" applyProtection="0"/>
  </cellStyleXfs>
  <cellXfs count="212">
    <xf numFmtId="0" fontId="0" fillId="0" borderId="0" xfId="0"/>
    <xf numFmtId="0" fontId="1" fillId="0" borderId="1" xfId="0" applyFont="1" applyBorder="1" applyAlignment="1">
      <alignment vertical="top" wrapText="1"/>
    </xf>
    <xf numFmtId="0" fontId="1" fillId="0" borderId="2" xfId="0" applyFont="1" applyBorder="1" applyAlignment="1">
      <alignment horizontal="center" vertical="top" wrapText="1"/>
    </xf>
    <xf numFmtId="0" fontId="3" fillId="0" borderId="3" xfId="0" applyFont="1" applyBorder="1" applyAlignment="1">
      <alignment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2" fillId="0" borderId="0" xfId="0" applyFont="1" applyAlignment="1">
      <alignment vertical="top" wrapText="1"/>
    </xf>
    <xf numFmtId="0" fontId="0" fillId="0" borderId="0" xfId="0" applyAlignment="1">
      <alignment vertical="top"/>
    </xf>
    <xf numFmtId="0" fontId="1" fillId="0" borderId="0" xfId="0" applyFont="1" applyAlignment="1">
      <alignment vertical="top" wrapText="1"/>
    </xf>
    <xf numFmtId="0" fontId="3" fillId="0" borderId="0" xfId="0" applyFont="1" applyAlignment="1">
      <alignment vertical="top" wrapText="1"/>
    </xf>
    <xf numFmtId="0" fontId="0" fillId="0" borderId="0" xfId="0" applyAlignment="1">
      <alignment vertical="top" wrapText="1"/>
    </xf>
    <xf numFmtId="0" fontId="3" fillId="0" borderId="0" xfId="0" applyFont="1" applyAlignment="1">
      <alignment vertical="top"/>
    </xf>
    <xf numFmtId="0" fontId="3" fillId="0" borderId="0" xfId="0" applyFont="1" applyFill="1" applyBorder="1" applyAlignment="1">
      <alignment vertical="top" textRotation="90"/>
    </xf>
    <xf numFmtId="0" fontId="3" fillId="0" borderId="0" xfId="0" applyFont="1" applyFill="1" applyBorder="1" applyAlignment="1">
      <alignment vertical="top" wrapText="1"/>
    </xf>
    <xf numFmtId="0" fontId="1" fillId="0" borderId="0" xfId="0" applyFont="1" applyAlignment="1">
      <alignment wrapText="1"/>
    </xf>
    <xf numFmtId="0" fontId="0" fillId="0" borderId="0" xfId="0" applyAlignment="1">
      <alignment wrapText="1"/>
    </xf>
    <xf numFmtId="0" fontId="1" fillId="0" borderId="0" xfId="0" applyFont="1" applyAlignment="1">
      <alignment vertical="top"/>
    </xf>
    <xf numFmtId="3" fontId="0" fillId="0" borderId="0" xfId="0" applyNumberFormat="1"/>
    <xf numFmtId="3" fontId="5" fillId="0" borderId="0" xfId="0" applyNumberFormat="1" applyFont="1"/>
    <xf numFmtId="0" fontId="0" fillId="2" borderId="8" xfId="0" applyFill="1" applyBorder="1"/>
    <xf numFmtId="0" fontId="0" fillId="2" borderId="0" xfId="0" applyFill="1" applyBorder="1"/>
    <xf numFmtId="0" fontId="0" fillId="2" borderId="10" xfId="0" applyFill="1" applyBorder="1"/>
    <xf numFmtId="3" fontId="0" fillId="2" borderId="0" xfId="0" applyNumberFormat="1" applyFill="1" applyBorder="1"/>
    <xf numFmtId="0" fontId="0" fillId="2" borderId="11" xfId="0" applyFill="1" applyBorder="1"/>
    <xf numFmtId="0" fontId="0" fillId="2" borderId="13" xfId="0" applyFill="1" applyBorder="1"/>
    <xf numFmtId="0" fontId="0" fillId="3" borderId="0" xfId="0" applyFill="1" applyBorder="1"/>
    <xf numFmtId="3" fontId="0" fillId="3" borderId="0" xfId="0" applyNumberFormat="1" applyFill="1" applyBorder="1"/>
    <xf numFmtId="3" fontId="6" fillId="3" borderId="0" xfId="0" applyNumberFormat="1" applyFont="1" applyFill="1" applyBorder="1"/>
    <xf numFmtId="0" fontId="6" fillId="3" borderId="0" xfId="0" applyFont="1" applyFill="1" applyBorder="1"/>
    <xf numFmtId="0" fontId="0" fillId="4" borderId="10" xfId="0" applyFill="1" applyBorder="1"/>
    <xf numFmtId="0" fontId="0" fillId="4" borderId="0" xfId="0" applyFill="1" applyBorder="1"/>
    <xf numFmtId="3" fontId="0" fillId="4" borderId="0" xfId="0" applyNumberFormat="1" applyFill="1" applyBorder="1"/>
    <xf numFmtId="3" fontId="6" fillId="4" borderId="0" xfId="0" applyNumberFormat="1" applyFont="1" applyFill="1" applyBorder="1"/>
    <xf numFmtId="0" fontId="6" fillId="4" borderId="0" xfId="0" applyFont="1" applyFill="1" applyBorder="1"/>
    <xf numFmtId="0" fontId="0" fillId="4" borderId="13" xfId="0" applyFill="1" applyBorder="1"/>
    <xf numFmtId="0" fontId="0" fillId="5" borderId="10" xfId="0" applyFill="1" applyBorder="1"/>
    <xf numFmtId="0" fontId="0" fillId="5" borderId="0" xfId="0" applyFill="1" applyBorder="1"/>
    <xf numFmtId="3" fontId="0" fillId="5" borderId="0" xfId="0" applyNumberFormat="1" applyFill="1" applyBorder="1"/>
    <xf numFmtId="3" fontId="6" fillId="5" borderId="0" xfId="0" applyNumberFormat="1" applyFont="1" applyFill="1" applyBorder="1"/>
    <xf numFmtId="0" fontId="6" fillId="5" borderId="0" xfId="0" applyFont="1" applyFill="1" applyBorder="1"/>
    <xf numFmtId="0" fontId="0" fillId="5" borderId="12" xfId="0" applyFill="1" applyBorder="1"/>
    <xf numFmtId="0" fontId="0" fillId="5" borderId="13" xfId="0" applyFill="1" applyBorder="1"/>
    <xf numFmtId="0" fontId="0" fillId="4" borderId="7" xfId="0" applyFill="1" applyBorder="1"/>
    <xf numFmtId="0" fontId="0" fillId="4" borderId="8" xfId="0" applyFill="1" applyBorder="1"/>
    <xf numFmtId="0" fontId="0" fillId="3" borderId="11" xfId="0" applyFill="1" applyBorder="1"/>
    <xf numFmtId="0" fontId="0" fillId="3" borderId="8" xfId="0" applyFill="1" applyBorder="1"/>
    <xf numFmtId="0" fontId="0" fillId="3" borderId="9" xfId="0" applyFill="1" applyBorder="1"/>
    <xf numFmtId="0" fontId="0" fillId="4" borderId="11" xfId="0" applyFill="1" applyBorder="1"/>
    <xf numFmtId="0" fontId="0" fillId="4" borderId="14" xfId="0" applyFill="1" applyBorder="1"/>
    <xf numFmtId="0" fontId="5" fillId="5" borderId="0" xfId="0" applyFont="1" applyFill="1" applyBorder="1"/>
    <xf numFmtId="0" fontId="7" fillId="0" borderId="6" xfId="0" applyFont="1" applyBorder="1" applyAlignment="1">
      <alignment horizontal="center"/>
    </xf>
    <xf numFmtId="0" fontId="0" fillId="0" borderId="0" xfId="0" applyAlignment="1"/>
    <xf numFmtId="0" fontId="2" fillId="0" borderId="0" xfId="0" applyFont="1" applyAlignment="1">
      <alignment horizontal="left"/>
    </xf>
    <xf numFmtId="0" fontId="1" fillId="0" borderId="0" xfId="0" applyFont="1" applyAlignment="1">
      <alignment horizontal="left"/>
    </xf>
    <xf numFmtId="0" fontId="0" fillId="0" borderId="0" xfId="0" applyAlignment="1">
      <alignment horizontal="center" vertical="top"/>
    </xf>
    <xf numFmtId="0" fontId="0" fillId="0" borderId="0" xfId="0" applyFill="1"/>
    <xf numFmtId="0" fontId="0" fillId="0" borderId="0" xfId="0" applyAlignment="1">
      <alignment vertical="center"/>
    </xf>
    <xf numFmtId="0" fontId="12" fillId="0" borderId="0" xfId="0" applyFont="1" applyAlignment="1">
      <alignment vertical="center"/>
    </xf>
    <xf numFmtId="0" fontId="14" fillId="0" borderId="0" xfId="0" applyFont="1" applyAlignment="1">
      <alignment vertical="center"/>
    </xf>
    <xf numFmtId="0" fontId="0" fillId="0" borderId="0" xfId="0" applyFont="1"/>
    <xf numFmtId="0" fontId="10" fillId="0" borderId="0" xfId="0" applyFont="1" applyAlignment="1">
      <alignment vertical="top"/>
    </xf>
    <xf numFmtId="0" fontId="12" fillId="0" borderId="0" xfId="0" applyFont="1" applyAlignment="1">
      <alignment vertical="top"/>
    </xf>
    <xf numFmtId="0" fontId="13" fillId="0" borderId="0" xfId="0" applyFont="1" applyAlignment="1">
      <alignment vertical="top"/>
    </xf>
    <xf numFmtId="0" fontId="17" fillId="9" borderId="19" xfId="0" applyFont="1" applyFill="1" applyBorder="1" applyAlignment="1">
      <alignment horizontal="left" vertical="top" wrapText="1"/>
    </xf>
    <xf numFmtId="0" fontId="17" fillId="9" borderId="20" xfId="0" applyFont="1" applyFill="1" applyBorder="1" applyAlignment="1">
      <alignment horizontal="left" vertical="top" wrapText="1"/>
    </xf>
    <xf numFmtId="0" fontId="17" fillId="9" borderId="21" xfId="0" applyFont="1" applyFill="1" applyBorder="1" applyAlignment="1">
      <alignment horizontal="left" vertical="top" wrapText="1"/>
    </xf>
    <xf numFmtId="0" fontId="5" fillId="0" borderId="22" xfId="0" applyFont="1" applyBorder="1"/>
    <xf numFmtId="0" fontId="1" fillId="0" borderId="11" xfId="0" applyFont="1" applyBorder="1" applyAlignment="1">
      <alignment vertical="top" wrapText="1"/>
    </xf>
    <xf numFmtId="0" fontId="2" fillId="0" borderId="14" xfId="0" applyFont="1" applyBorder="1" applyAlignment="1">
      <alignment vertical="top" wrapText="1"/>
    </xf>
    <xf numFmtId="0" fontId="0" fillId="0" borderId="11" xfId="0" applyBorder="1" applyAlignment="1">
      <alignment wrapText="1"/>
    </xf>
    <xf numFmtId="0" fontId="0" fillId="3" borderId="8" xfId="0" applyFill="1" applyBorder="1" applyAlignment="1">
      <alignment wrapText="1"/>
    </xf>
    <xf numFmtId="0" fontId="1" fillId="3" borderId="0" xfId="0" applyFont="1" applyFill="1" applyBorder="1" applyAlignment="1">
      <alignment vertical="top" wrapText="1"/>
    </xf>
    <xf numFmtId="0" fontId="2" fillId="3" borderId="13" xfId="0" applyFont="1" applyFill="1" applyBorder="1" applyAlignment="1">
      <alignment vertical="top" wrapText="1"/>
    </xf>
    <xf numFmtId="0" fontId="0" fillId="3" borderId="0" xfId="0" applyFill="1" applyBorder="1" applyAlignment="1">
      <alignment wrapText="1"/>
    </xf>
    <xf numFmtId="0" fontId="1" fillId="0" borderId="24" xfId="0" applyFont="1" applyBorder="1" applyAlignment="1">
      <alignment vertical="top"/>
    </xf>
    <xf numFmtId="0" fontId="2" fillId="0" borderId="26" xfId="0" applyFont="1" applyBorder="1" applyAlignment="1">
      <alignment vertical="top" wrapText="1"/>
    </xf>
    <xf numFmtId="0" fontId="0" fillId="0" borderId="24" xfId="0" applyBorder="1" applyAlignment="1">
      <alignment wrapText="1"/>
    </xf>
    <xf numFmtId="0" fontId="5" fillId="0" borderId="29" xfId="0" applyFont="1" applyBorder="1" applyAlignment="1">
      <alignment wrapText="1"/>
    </xf>
    <xf numFmtId="0" fontId="5" fillId="3" borderId="1" xfId="0" applyFont="1" applyFill="1" applyBorder="1" applyAlignment="1">
      <alignment wrapText="1"/>
    </xf>
    <xf numFmtId="0" fontId="5" fillId="0" borderId="5" xfId="0" applyFont="1" applyBorder="1" applyAlignment="1">
      <alignment wrapText="1"/>
    </xf>
    <xf numFmtId="3" fontId="0" fillId="0" borderId="25" xfId="0" applyNumberFormat="1" applyBorder="1" applyAlignment="1">
      <alignment horizontal="center"/>
    </xf>
    <xf numFmtId="3" fontId="0" fillId="3" borderId="23" xfId="0" applyNumberFormat="1" applyFill="1" applyBorder="1" applyAlignment="1">
      <alignment horizontal="center"/>
    </xf>
    <xf numFmtId="3" fontId="0" fillId="0" borderId="15" xfId="0" applyNumberFormat="1" applyBorder="1" applyAlignment="1">
      <alignment horizontal="center"/>
    </xf>
    <xf numFmtId="3" fontId="0" fillId="0" borderId="12" xfId="0" applyNumberFormat="1" applyBorder="1" applyAlignment="1">
      <alignment horizontal="center"/>
    </xf>
    <xf numFmtId="3" fontId="0" fillId="3" borderId="0" xfId="0" applyNumberFormat="1" applyFill="1" applyBorder="1" applyAlignment="1">
      <alignment horizontal="center"/>
    </xf>
    <xf numFmtId="3" fontId="0" fillId="0" borderId="30" xfId="0" applyNumberFormat="1" applyBorder="1" applyAlignment="1">
      <alignment horizontal="center"/>
    </xf>
    <xf numFmtId="0" fontId="5" fillId="0" borderId="9" xfId="0" applyFont="1" applyBorder="1" applyAlignment="1">
      <alignment wrapText="1"/>
    </xf>
    <xf numFmtId="0" fontId="5" fillId="0" borderId="28" xfId="0" applyFont="1" applyBorder="1" applyAlignment="1">
      <alignment wrapText="1"/>
    </xf>
    <xf numFmtId="0" fontId="5" fillId="0" borderId="11" xfId="0" applyFont="1" applyBorder="1" applyAlignment="1">
      <alignment wrapText="1"/>
    </xf>
    <xf numFmtId="0" fontId="5" fillId="0" borderId="24" xfId="0" applyFont="1" applyBorder="1" applyAlignment="1">
      <alignment wrapText="1"/>
    </xf>
    <xf numFmtId="3" fontId="0" fillId="3" borderId="31" xfId="0" applyNumberFormat="1" applyFill="1" applyBorder="1" applyAlignment="1">
      <alignment horizontal="center"/>
    </xf>
    <xf numFmtId="0" fontId="0" fillId="3" borderId="32" xfId="0" applyFill="1" applyBorder="1" applyAlignment="1">
      <alignment wrapText="1"/>
    </xf>
    <xf numFmtId="3" fontId="0" fillId="3" borderId="32" xfId="0" applyNumberFormat="1" applyFill="1" applyBorder="1" applyAlignment="1">
      <alignment horizontal="center"/>
    </xf>
    <xf numFmtId="0" fontId="5" fillId="3" borderId="32" xfId="0" applyFont="1" applyFill="1" applyBorder="1" applyAlignment="1">
      <alignment horizontal="left" wrapText="1"/>
    </xf>
    <xf numFmtId="0" fontId="6" fillId="0" borderId="0" xfId="0" applyFont="1" applyAlignment="1">
      <alignment wrapText="1"/>
    </xf>
    <xf numFmtId="0" fontId="0" fillId="6" borderId="7" xfId="0" applyFill="1" applyBorder="1" applyAlignment="1">
      <alignment vertical="top"/>
    </xf>
    <xf numFmtId="0" fontId="0" fillId="6" borderId="9" xfId="0" applyFill="1" applyBorder="1" applyAlignment="1">
      <alignment wrapText="1"/>
    </xf>
    <xf numFmtId="0" fontId="0" fillId="6" borderId="10" xfId="0" applyFill="1" applyBorder="1" applyAlignment="1">
      <alignment vertical="top"/>
    </xf>
    <xf numFmtId="0" fontId="0" fillId="6" borderId="11" xfId="0" applyFill="1" applyBorder="1" applyAlignment="1">
      <alignment wrapText="1"/>
    </xf>
    <xf numFmtId="0" fontId="18" fillId="0" borderId="0" xfId="0" applyFont="1" applyFill="1"/>
    <xf numFmtId="0" fontId="6" fillId="0" borderId="0" xfId="0" applyFont="1" applyFill="1"/>
    <xf numFmtId="0" fontId="6" fillId="0" borderId="0" xfId="0" applyFont="1" applyFill="1" applyAlignment="1">
      <alignment horizontal="left" wrapText="1"/>
    </xf>
    <xf numFmtId="0" fontId="6" fillId="0" borderId="22" xfId="0" applyFont="1" applyFill="1" applyBorder="1"/>
    <xf numFmtId="0" fontId="20" fillId="0" borderId="22" xfId="0" applyFont="1" applyBorder="1"/>
    <xf numFmtId="0" fontId="21" fillId="0" borderId="0" xfId="0" applyFont="1" applyAlignment="1">
      <alignment horizontal="left"/>
    </xf>
    <xf numFmtId="0" fontId="22" fillId="0" borderId="0" xfId="0" applyFont="1" applyAlignment="1">
      <alignment horizontal="left"/>
    </xf>
    <xf numFmtId="0" fontId="0" fillId="0" borderId="0" xfId="0" applyFont="1" applyAlignment="1"/>
    <xf numFmtId="0" fontId="0" fillId="0" borderId="0" xfId="0" applyFont="1" applyAlignment="1">
      <alignment horizontal="left"/>
    </xf>
    <xf numFmtId="0" fontId="23" fillId="0" borderId="0" xfId="0" applyFont="1" applyAlignment="1">
      <alignment horizontal="left" vertical="top" wrapText="1"/>
    </xf>
    <xf numFmtId="0" fontId="24" fillId="0" borderId="0" xfId="0" applyFont="1" applyAlignment="1">
      <alignment horizontal="left"/>
    </xf>
    <xf numFmtId="0" fontId="0" fillId="0" borderId="0" xfId="0" applyFont="1" applyAlignment="1">
      <alignment wrapText="1"/>
    </xf>
    <xf numFmtId="1" fontId="1" fillId="0" borderId="5" xfId="0" applyNumberFormat="1" applyFont="1" applyBorder="1" applyAlignment="1">
      <alignment vertical="top" wrapText="1"/>
    </xf>
    <xf numFmtId="0" fontId="19" fillId="0" borderId="0" xfId="0" applyFont="1" applyAlignment="1">
      <alignment horizontal="left" vertical="top" indent="1"/>
    </xf>
    <xf numFmtId="0" fontId="2" fillId="0" borderId="0" xfId="0" applyFont="1" applyAlignment="1">
      <alignment wrapText="1"/>
    </xf>
    <xf numFmtId="0" fontId="6" fillId="0" borderId="0" xfId="0" applyFont="1" applyAlignment="1">
      <alignment horizontal="center" wrapText="1"/>
    </xf>
    <xf numFmtId="0" fontId="18" fillId="0" borderId="0" xfId="0" applyFont="1" applyAlignment="1">
      <alignment horizontal="center" vertical="top"/>
    </xf>
    <xf numFmtId="0" fontId="7" fillId="0" borderId="6" xfId="0" applyFont="1" applyBorder="1" applyAlignment="1">
      <alignment horizontal="center" vertical="top"/>
    </xf>
    <xf numFmtId="0" fontId="0" fillId="0" borderId="0" xfId="0" applyAlignment="1">
      <alignment horizontal="left" vertical="top"/>
    </xf>
    <xf numFmtId="0" fontId="0" fillId="0" borderId="13" xfId="0" applyBorder="1" applyAlignment="1">
      <alignment horizontal="center" vertical="top"/>
    </xf>
    <xf numFmtId="0" fontId="6" fillId="0" borderId="0" xfId="0" applyFont="1" applyAlignment="1">
      <alignment horizontal="left" vertical="top" wrapText="1"/>
    </xf>
    <xf numFmtId="0" fontId="26" fillId="10" borderId="0" xfId="0" applyFont="1" applyFill="1"/>
    <xf numFmtId="0" fontId="0" fillId="10" borderId="0" xfId="0" applyFill="1"/>
    <xf numFmtId="0" fontId="5" fillId="10" borderId="0" xfId="0" applyFont="1" applyFill="1"/>
    <xf numFmtId="0" fontId="0" fillId="10" borderId="0" xfId="0" applyFill="1" applyBorder="1"/>
    <xf numFmtId="0" fontId="16" fillId="10" borderId="0" xfId="0" applyFont="1" applyFill="1"/>
    <xf numFmtId="0" fontId="0" fillId="10" borderId="0" xfId="0" applyFont="1" applyFill="1"/>
    <xf numFmtId="0" fontId="5" fillId="10" borderId="2" xfId="0" applyFont="1" applyFill="1" applyBorder="1" applyAlignment="1">
      <alignment vertical="center" wrapText="1"/>
    </xf>
    <xf numFmtId="0" fontId="5" fillId="10" borderId="16" xfId="0" applyFont="1" applyFill="1" applyBorder="1" applyAlignment="1">
      <alignment horizontal="centerContinuous" vertical="center" wrapText="1"/>
    </xf>
    <xf numFmtId="0" fontId="5" fillId="10" borderId="3" xfId="0" applyFont="1" applyFill="1" applyBorder="1" applyAlignment="1">
      <alignment horizontal="centerContinuous" vertical="center" wrapText="1"/>
    </xf>
    <xf numFmtId="0" fontId="15" fillId="10" borderId="2" xfId="0" applyFont="1" applyFill="1" applyBorder="1" applyAlignment="1">
      <alignment vertical="center" wrapText="1"/>
    </xf>
    <xf numFmtId="0" fontId="0" fillId="10" borderId="5" xfId="0" applyFont="1" applyFill="1" applyBorder="1" applyAlignment="1">
      <alignment vertical="center" wrapText="1"/>
    </xf>
    <xf numFmtId="0" fontId="15" fillId="10" borderId="15" xfId="0" applyFont="1" applyFill="1" applyBorder="1" applyAlignment="1">
      <alignment vertical="center" wrapText="1"/>
    </xf>
    <xf numFmtId="0" fontId="15" fillId="10" borderId="5" xfId="0" quotePrefix="1" applyFont="1" applyFill="1" applyBorder="1" applyAlignment="1">
      <alignment vertical="center" wrapText="1"/>
    </xf>
    <xf numFmtId="9" fontId="0" fillId="10" borderId="0" xfId="1" applyFont="1" applyFill="1"/>
    <xf numFmtId="0" fontId="5" fillId="10" borderId="17" xfId="0" applyFont="1" applyFill="1" applyBorder="1" applyAlignment="1">
      <alignment vertical="center" wrapText="1"/>
    </xf>
    <xf numFmtId="0" fontId="5" fillId="10" borderId="4" xfId="0" applyFont="1" applyFill="1" applyBorder="1" applyAlignment="1">
      <alignment vertical="center" wrapText="1"/>
    </xf>
    <xf numFmtId="0" fontId="0" fillId="10" borderId="18" xfId="0" applyFill="1" applyBorder="1"/>
    <xf numFmtId="0" fontId="0" fillId="10" borderId="4" xfId="0" applyFill="1" applyBorder="1"/>
    <xf numFmtId="164" fontId="0" fillId="10" borderId="0" xfId="1" applyNumberFormat="1" applyFont="1" applyFill="1"/>
    <xf numFmtId="9" fontId="0" fillId="10" borderId="0" xfId="0" applyNumberFormat="1" applyFill="1"/>
    <xf numFmtId="0" fontId="0" fillId="10" borderId="0" xfId="0" applyFont="1" applyFill="1" applyAlignment="1">
      <alignment horizontal="center" vertical="top"/>
    </xf>
    <xf numFmtId="0" fontId="16" fillId="10" borderId="0" xfId="0" applyFont="1" applyFill="1" applyAlignment="1">
      <alignment vertical="top" wrapText="1"/>
    </xf>
    <xf numFmtId="0" fontId="0" fillId="10" borderId="0" xfId="0" applyFill="1" applyAlignment="1">
      <alignment vertical="top"/>
    </xf>
    <xf numFmtId="0" fontId="0" fillId="10" borderId="0" xfId="0" applyFont="1" applyFill="1" applyAlignment="1">
      <alignment vertical="top" wrapText="1"/>
    </xf>
    <xf numFmtId="0" fontId="5" fillId="10" borderId="0" xfId="0" applyFont="1" applyFill="1" applyAlignment="1">
      <alignment horizontal="left" vertical="top"/>
    </xf>
    <xf numFmtId="0" fontId="0" fillId="10" borderId="0" xfId="0" applyFont="1" applyFill="1" applyAlignment="1">
      <alignment horizontal="center" vertical="top" wrapText="1"/>
    </xf>
    <xf numFmtId="0" fontId="0" fillId="10" borderId="0" xfId="0" applyFill="1" applyAlignment="1">
      <alignment horizontal="center" vertical="top"/>
    </xf>
    <xf numFmtId="0" fontId="0" fillId="10" borderId="0" xfId="0" applyFill="1" applyAlignment="1">
      <alignment vertical="top" wrapText="1"/>
    </xf>
    <xf numFmtId="0" fontId="5" fillId="10" borderId="0" xfId="0" applyFont="1" applyFill="1" applyAlignment="1">
      <alignment horizontal="center" vertical="top"/>
    </xf>
    <xf numFmtId="0" fontId="0" fillId="10" borderId="0" xfId="0" applyFill="1" applyAlignment="1">
      <alignment horizontal="left"/>
    </xf>
    <xf numFmtId="0" fontId="3" fillId="10" borderId="33" xfId="0" applyFont="1" applyFill="1" applyBorder="1" applyAlignment="1">
      <alignment vertical="top"/>
    </xf>
    <xf numFmtId="0" fontId="3" fillId="10" borderId="34" xfId="0" applyFont="1" applyFill="1" applyBorder="1" applyAlignment="1">
      <alignment vertical="top" wrapText="1"/>
    </xf>
    <xf numFmtId="0" fontId="3" fillId="10" borderId="35" xfId="0" applyFont="1" applyFill="1" applyBorder="1" applyAlignment="1">
      <alignment vertical="top" wrapText="1"/>
    </xf>
    <xf numFmtId="0" fontId="0" fillId="10" borderId="10" xfId="0" applyFill="1" applyBorder="1"/>
    <xf numFmtId="0" fontId="0" fillId="10" borderId="11" xfId="0" applyFill="1" applyBorder="1"/>
    <xf numFmtId="0" fontId="0" fillId="10" borderId="12" xfId="0" applyFill="1" applyBorder="1"/>
    <xf numFmtId="0" fontId="0" fillId="10" borderId="13" xfId="0" applyFill="1" applyBorder="1"/>
    <xf numFmtId="0" fontId="0" fillId="10" borderId="14" xfId="0" applyFill="1" applyBorder="1"/>
    <xf numFmtId="0" fontId="5" fillId="0" borderId="0" xfId="0" applyFont="1" applyAlignment="1"/>
    <xf numFmtId="3" fontId="6" fillId="0" borderId="23" xfId="0" applyNumberFormat="1" applyFont="1" applyBorder="1" applyAlignment="1">
      <alignment horizontal="center"/>
    </xf>
    <xf numFmtId="3" fontId="18" fillId="0" borderId="23" xfId="0" applyNumberFormat="1" applyFont="1" applyBorder="1" applyAlignment="1">
      <alignment horizontal="center"/>
    </xf>
    <xf numFmtId="3" fontId="6" fillId="0" borderId="10" xfId="0" applyNumberFormat="1" applyFont="1" applyBorder="1" applyAlignment="1">
      <alignment horizontal="center"/>
    </xf>
    <xf numFmtId="3" fontId="28" fillId="0" borderId="10" xfId="0" applyNumberFormat="1" applyFont="1" applyBorder="1" applyAlignment="1">
      <alignment horizontal="center" vertical="top"/>
    </xf>
    <xf numFmtId="3" fontId="6" fillId="0" borderId="7" xfId="0" applyNumberFormat="1" applyFont="1" applyBorder="1" applyAlignment="1">
      <alignment horizontal="center"/>
    </xf>
    <xf numFmtId="3" fontId="18" fillId="0" borderId="10" xfId="0" applyNumberFormat="1" applyFont="1" applyBorder="1" applyAlignment="1">
      <alignment horizontal="center"/>
    </xf>
    <xf numFmtId="3" fontId="6" fillId="0" borderId="27" xfId="0" applyNumberFormat="1" applyFont="1" applyBorder="1" applyAlignment="1">
      <alignment horizontal="center"/>
    </xf>
    <xf numFmtId="0" fontId="0" fillId="6" borderId="11" xfId="0" applyFill="1" applyBorder="1" applyAlignment="1">
      <alignment vertical="top" wrapText="1"/>
    </xf>
    <xf numFmtId="0" fontId="0" fillId="6" borderId="14" xfId="0" applyFill="1" applyBorder="1" applyAlignment="1">
      <alignment vertical="top" wrapText="1"/>
    </xf>
    <xf numFmtId="0" fontId="0" fillId="7" borderId="9" xfId="0" applyFill="1" applyBorder="1" applyAlignment="1">
      <alignment vertical="top" wrapText="1"/>
    </xf>
    <xf numFmtId="0" fontId="0" fillId="7" borderId="11" xfId="0" applyFill="1" applyBorder="1" applyAlignment="1">
      <alignment vertical="top" wrapText="1"/>
    </xf>
    <xf numFmtId="0" fontId="0" fillId="7" borderId="14" xfId="0" applyFill="1" applyBorder="1" applyAlignment="1">
      <alignment vertical="top" wrapText="1"/>
    </xf>
    <xf numFmtId="0" fontId="0" fillId="8" borderId="9" xfId="0" applyFill="1" applyBorder="1" applyAlignment="1">
      <alignment vertical="top" wrapText="1"/>
    </xf>
    <xf numFmtId="0" fontId="0" fillId="8" borderId="11" xfId="0" applyFill="1" applyBorder="1" applyAlignment="1">
      <alignment vertical="top" wrapText="1"/>
    </xf>
    <xf numFmtId="0" fontId="0" fillId="8" borderId="14" xfId="0" applyFill="1" applyBorder="1" applyAlignment="1">
      <alignment vertical="top" wrapText="1"/>
    </xf>
    <xf numFmtId="0" fontId="18" fillId="6" borderId="10" xfId="0" applyFont="1" applyFill="1" applyBorder="1" applyAlignment="1">
      <alignment vertical="top"/>
    </xf>
    <xf numFmtId="0" fontId="18" fillId="6" borderId="12" xfId="0" applyFont="1" applyFill="1" applyBorder="1" applyAlignment="1">
      <alignment vertical="top"/>
    </xf>
    <xf numFmtId="0" fontId="18" fillId="0" borderId="0" xfId="0" applyFont="1" applyAlignment="1">
      <alignment vertical="top"/>
    </xf>
    <xf numFmtId="0" fontId="18" fillId="7" borderId="10" xfId="0" applyFont="1" applyFill="1" applyBorder="1" applyAlignment="1">
      <alignment vertical="top"/>
    </xf>
    <xf numFmtId="0" fontId="18" fillId="7" borderId="12" xfId="0" applyFont="1" applyFill="1" applyBorder="1" applyAlignment="1">
      <alignment vertical="top"/>
    </xf>
    <xf numFmtId="0" fontId="18" fillId="8" borderId="10" xfId="0" applyFont="1" applyFill="1" applyBorder="1" applyAlignment="1">
      <alignment vertical="top"/>
    </xf>
    <xf numFmtId="0" fontId="18" fillId="8" borderId="12" xfId="0" applyFont="1" applyFill="1" applyBorder="1" applyAlignment="1">
      <alignment vertical="top"/>
    </xf>
    <xf numFmtId="0" fontId="8" fillId="8" borderId="10" xfId="0" applyFont="1" applyFill="1" applyBorder="1" applyAlignment="1">
      <alignment vertical="top"/>
    </xf>
    <xf numFmtId="0" fontId="8" fillId="8" borderId="7" xfId="0" applyFont="1" applyFill="1" applyBorder="1" applyAlignment="1">
      <alignment vertical="top"/>
    </xf>
    <xf numFmtId="0" fontId="8" fillId="7" borderId="7" xfId="0" applyFont="1" applyFill="1" applyBorder="1" applyAlignment="1">
      <alignment vertical="top"/>
    </xf>
    <xf numFmtId="0" fontId="8" fillId="6" borderId="10" xfId="0" applyFont="1" applyFill="1" applyBorder="1" applyAlignment="1">
      <alignment vertical="top"/>
    </xf>
    <xf numFmtId="0" fontId="18" fillId="0" borderId="0" xfId="0" applyFont="1" applyAlignment="1">
      <alignment vertical="top" wrapText="1"/>
    </xf>
    <xf numFmtId="0" fontId="18" fillId="0" borderId="0" xfId="0" applyFont="1" applyAlignment="1">
      <alignment horizontal="left"/>
    </xf>
    <xf numFmtId="0" fontId="18" fillId="0" borderId="0" xfId="0" applyFont="1" applyAlignment="1"/>
    <xf numFmtId="0" fontId="26" fillId="0" borderId="0" xfId="0" applyFont="1"/>
    <xf numFmtId="0" fontId="18" fillId="0" borderId="0" xfId="0" applyFont="1"/>
    <xf numFmtId="0" fontId="0" fillId="0" borderId="0" xfId="0" applyAlignment="1">
      <alignment horizontal="left" vertical="top" wrapText="1"/>
    </xf>
    <xf numFmtId="0" fontId="0" fillId="0" borderId="0" xfId="0" applyAlignment="1">
      <alignment horizontal="right" vertical="top"/>
    </xf>
    <xf numFmtId="0" fontId="5" fillId="0" borderId="0" xfId="0" applyFont="1"/>
    <xf numFmtId="0" fontId="18" fillId="10" borderId="6" xfId="0" applyFont="1" applyFill="1" applyBorder="1" applyAlignment="1">
      <alignment horizontal="center" vertical="center" wrapText="1"/>
    </xf>
    <xf numFmtId="0" fontId="0" fillId="0" borderId="0" xfId="0" applyFont="1" applyAlignment="1">
      <alignment horizontal="left" wrapText="1"/>
    </xf>
    <xf numFmtId="0" fontId="8" fillId="10" borderId="6" xfId="0" applyFont="1" applyFill="1" applyBorder="1" applyAlignment="1">
      <alignment horizontal="center"/>
    </xf>
    <xf numFmtId="0" fontId="30" fillId="0" borderId="0" xfId="2"/>
    <xf numFmtId="0" fontId="8" fillId="10" borderId="12" xfId="0" applyFont="1" applyFill="1" applyBorder="1" applyAlignment="1">
      <alignment horizontal="center"/>
    </xf>
    <xf numFmtId="0" fontId="8" fillId="10" borderId="14" xfId="0" applyFont="1" applyFill="1" applyBorder="1" applyAlignment="1">
      <alignment horizontal="center"/>
    </xf>
    <xf numFmtId="0" fontId="31" fillId="10" borderId="6"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0" fillId="9" borderId="6" xfId="0" applyFill="1" applyBorder="1" applyAlignment="1">
      <alignment horizontal="center" vertical="center"/>
    </xf>
    <xf numFmtId="0" fontId="8" fillId="10" borderId="6" xfId="0" applyFont="1" applyFill="1" applyBorder="1" applyAlignment="1">
      <alignment horizontal="center"/>
    </xf>
    <xf numFmtId="0" fontId="8" fillId="10" borderId="9" xfId="0" applyFont="1" applyFill="1" applyBorder="1" applyAlignment="1">
      <alignment horizontal="center"/>
    </xf>
    <xf numFmtId="0" fontId="8" fillId="10" borderId="14" xfId="0" applyFont="1" applyFill="1" applyBorder="1" applyAlignment="1">
      <alignment horizontal="center"/>
    </xf>
    <xf numFmtId="0" fontId="27" fillId="10" borderId="7"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9" fillId="10" borderId="12" xfId="0"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25" fillId="10" borderId="33" xfId="0" applyFont="1" applyFill="1" applyBorder="1" applyAlignment="1">
      <alignment horizontal="center" vertical="center" wrapText="1"/>
    </xf>
    <xf numFmtId="0" fontId="25" fillId="10" borderId="34" xfId="0" applyFont="1" applyFill="1" applyBorder="1" applyAlignment="1">
      <alignment horizontal="center" vertical="center" wrapText="1"/>
    </xf>
    <xf numFmtId="0" fontId="25" fillId="10" borderId="35" xfId="0" applyFont="1" applyFill="1" applyBorder="1" applyAlignment="1">
      <alignment horizontal="center" vertical="center" wrapText="1"/>
    </xf>
  </cellXfs>
  <cellStyles count="3">
    <cellStyle name="Hyperlink" xfId="2" builtinId="8"/>
    <cellStyle name="Normal" xfId="0" builtinId="0"/>
    <cellStyle name="Percent" xfId="1" builtinId="5"/>
  </cellStyles>
  <dxfs count="6">
    <dxf>
      <fill>
        <patternFill>
          <bgColor rgb="FF0070C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ill>
        <patternFill>
          <bgColor rgb="FFC00000"/>
        </patternFill>
      </fill>
      <border>
        <left style="thin">
          <color auto="1"/>
        </left>
        <right style="thin">
          <color auto="1"/>
        </right>
        <top style="thin">
          <color auto="1"/>
        </top>
        <bottom style="thin">
          <color auto="1"/>
        </bottom>
        <vertical/>
        <horizontal/>
      </border>
    </dxf>
    <dxf>
      <font>
        <b/>
        <i val="0"/>
        <color rgb="FFFF0000"/>
      </font>
      <fill>
        <patternFill>
          <bgColor theme="5" tint="0.79998168889431442"/>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'Evangelistic style results'!$B$3:$B$8</c:f>
              <c:strCache>
                <c:ptCount val="6"/>
                <c:pt idx="0">
                  <c:v>Confrontive</c:v>
                </c:pt>
                <c:pt idx="1">
                  <c:v>Intellectual</c:v>
                </c:pt>
                <c:pt idx="2">
                  <c:v>Testimonial</c:v>
                </c:pt>
                <c:pt idx="3">
                  <c:v>Interpersonal</c:v>
                </c:pt>
                <c:pt idx="4">
                  <c:v>Invitational</c:v>
                </c:pt>
                <c:pt idx="5">
                  <c:v>Serving</c:v>
                </c:pt>
              </c:strCache>
            </c:strRef>
          </c:cat>
          <c:val>
            <c:numRef>
              <c:f>'Evangelistic style results'!$C$3:$C$8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E5F-41C7-B55C-B2D3D841FC50}"/>
            </c:ext>
          </c:extLst>
        </c:ser>
        <c:dLbls>
          <c:showLegendKey val="0"/>
          <c:showVal val="0"/>
          <c:showCatName val="0"/>
          <c:showSerName val="0"/>
          <c:showPercent val="0"/>
          <c:showBubbleSize val="0"/>
        </c:dLbls>
        <c:gapWidth val="150"/>
        <c:axId val="200131328"/>
        <c:axId val="200132864"/>
      </c:barChart>
      <c:catAx>
        <c:axId val="200131328"/>
        <c:scaling>
          <c:orientation val="maxMin"/>
        </c:scaling>
        <c:delete val="0"/>
        <c:axPos val="l"/>
        <c:numFmt formatCode="General" sourceLinked="0"/>
        <c:majorTickMark val="out"/>
        <c:minorTickMark val="none"/>
        <c:tickLblPos val="nextTo"/>
        <c:crossAx val="200132864"/>
        <c:crosses val="autoZero"/>
        <c:auto val="1"/>
        <c:lblAlgn val="ctr"/>
        <c:lblOffset val="100"/>
        <c:noMultiLvlLbl val="0"/>
      </c:catAx>
      <c:valAx>
        <c:axId val="200132864"/>
        <c:scaling>
          <c:orientation val="minMax"/>
        </c:scaling>
        <c:delete val="0"/>
        <c:axPos val="t"/>
        <c:majorGridlines/>
        <c:numFmt formatCode="General" sourceLinked="1"/>
        <c:majorTickMark val="out"/>
        <c:minorTickMark val="none"/>
        <c:tickLblPos val="nextTo"/>
        <c:crossAx val="200131328"/>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Emotional Maturity</a:t>
            </a:r>
          </a:p>
        </c:rich>
      </c:tx>
      <c:overlay val="0"/>
    </c:title>
    <c:autoTitleDeleted val="0"/>
    <c:plotArea>
      <c:layout>
        <c:manualLayout>
          <c:layoutTarget val="inner"/>
          <c:xMode val="edge"/>
          <c:yMode val="edge"/>
          <c:x val="0.10593285214348207"/>
          <c:y val="0.19480351414406533"/>
          <c:w val="0.66772498943250069"/>
          <c:h val="0.68921660834062404"/>
        </c:manualLayout>
      </c:layout>
      <c:barChart>
        <c:barDir val="col"/>
        <c:grouping val="clustered"/>
        <c:varyColors val="0"/>
        <c:ser>
          <c:idx val="1"/>
          <c:order val="0"/>
          <c:invertIfNegative val="0"/>
          <c:cat>
            <c:strRef>
              <c:f>'EP Results'!$G$3:$G$10</c:f>
              <c:strCache>
                <c:ptCount val="8"/>
                <c:pt idx="0">
                  <c:v>A</c:v>
                </c:pt>
                <c:pt idx="1">
                  <c:v>P1</c:v>
                </c:pt>
                <c:pt idx="2">
                  <c:v>P2</c:v>
                </c:pt>
                <c:pt idx="3">
                  <c:v>P3</c:v>
                </c:pt>
                <c:pt idx="4">
                  <c:v>P4</c:v>
                </c:pt>
                <c:pt idx="5">
                  <c:v>P5</c:v>
                </c:pt>
                <c:pt idx="6">
                  <c:v>P6</c:v>
                </c:pt>
                <c:pt idx="7">
                  <c:v>P7</c:v>
                </c:pt>
              </c:strCache>
            </c:strRef>
          </c:cat>
          <c:val>
            <c:numRef>
              <c:f>'EP Results'!$I$3:$I$10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9E6-43A8-A981-D957FA295B5A}"/>
            </c:ext>
          </c:extLst>
        </c:ser>
        <c:dLbls>
          <c:showLegendKey val="0"/>
          <c:showVal val="0"/>
          <c:showCatName val="0"/>
          <c:showSerName val="0"/>
          <c:showPercent val="0"/>
          <c:showBubbleSize val="0"/>
        </c:dLbls>
        <c:gapWidth val="150"/>
        <c:axId val="201262592"/>
        <c:axId val="201264128"/>
      </c:barChart>
      <c:catAx>
        <c:axId val="201262592"/>
        <c:scaling>
          <c:orientation val="minMax"/>
        </c:scaling>
        <c:delete val="0"/>
        <c:axPos val="b"/>
        <c:numFmt formatCode="General" sourceLinked="0"/>
        <c:majorTickMark val="none"/>
        <c:minorTickMark val="none"/>
        <c:tickLblPos val="nextTo"/>
        <c:crossAx val="201264128"/>
        <c:crosses val="autoZero"/>
        <c:auto val="1"/>
        <c:lblAlgn val="ctr"/>
        <c:lblOffset val="100"/>
        <c:noMultiLvlLbl val="0"/>
      </c:catAx>
      <c:valAx>
        <c:axId val="201264128"/>
        <c:scaling>
          <c:orientation val="minMax"/>
          <c:max val="1"/>
          <c:min val="0"/>
        </c:scaling>
        <c:delete val="0"/>
        <c:axPos val="l"/>
        <c:majorGridlines/>
        <c:numFmt formatCode="0%" sourceLinked="0"/>
        <c:majorTickMark val="none"/>
        <c:minorTickMark val="none"/>
        <c:tickLblPos val="nextTo"/>
        <c:crossAx val="201262592"/>
        <c:crosses val="autoZero"/>
        <c:crossBetween val="between"/>
        <c:majorUnit val="0.2"/>
      </c:valAx>
    </c:plotArea>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image" Target="../media/image3.emf"/><Relationship Id="rId7" Type="http://schemas.openxmlformats.org/officeDocument/2006/relationships/chart" Target="../charts/chart2.xml"/><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5.emf"/><Relationship Id="rId5" Type="http://schemas.openxmlformats.org/officeDocument/2006/relationships/image" Target="../media/image4.emf"/><Relationship Id="rId4"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2.emf"/><Relationship Id="rId5" Type="http://schemas.openxmlformats.org/officeDocument/2006/relationships/image" Target="../media/image11.emf"/><Relationship Id="rId4"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428625</xdr:colOff>
          <xdr:row>38</xdr:row>
          <xdr:rowOff>38100</xdr:rowOff>
        </xdr:from>
        <xdr:to>
          <xdr:col>7</xdr:col>
          <xdr:colOff>228600</xdr:colOff>
          <xdr:row>53</xdr:row>
          <xdr:rowOff>47625</xdr:rowOff>
        </xdr:to>
        <xdr:pic>
          <xdr:nvPicPr>
            <xdr:cNvPr id="3" name="Picture 2">
              <a:extLst>
                <a:ext uri="{FF2B5EF4-FFF2-40B4-BE49-F238E27FC236}">
                  <a16:creationId xmlns:a16="http://schemas.microsoft.com/office/drawing/2014/main" id="{00000000-0008-0000-0F00-000003000000}"/>
                </a:ext>
              </a:extLst>
            </xdr:cNvPr>
            <xdr:cNvPicPr>
              <a:picLocks noChangeAspect="1" noChangeArrowheads="1"/>
              <a:extLst>
                <a:ext uri="{84589F7E-364E-4C9E-8A38-B11213B215E9}">
                  <a14:cameraTool cellRange="'DEAA Results'!$B$2:$J$16" spid="_x0000_s15628"/>
                </a:ext>
              </a:extLst>
            </xdr:cNvPicPr>
          </xdr:nvPicPr>
          <xdr:blipFill>
            <a:blip xmlns:r="http://schemas.openxmlformats.org/officeDocument/2006/relationships" r:embed="rId1"/>
            <a:srcRect/>
            <a:stretch>
              <a:fillRect/>
            </a:stretch>
          </xdr:blipFill>
          <xdr:spPr bwMode="auto">
            <a:xfrm>
              <a:off x="733425" y="6181725"/>
              <a:ext cx="4067175" cy="2867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xdr:row>
          <xdr:rowOff>9525</xdr:rowOff>
        </xdr:from>
        <xdr:to>
          <xdr:col>4</xdr:col>
          <xdr:colOff>304800</xdr:colOff>
          <xdr:row>36</xdr:row>
          <xdr:rowOff>28575</xdr:rowOff>
        </xdr:to>
        <xdr:pic>
          <xdr:nvPicPr>
            <xdr:cNvPr id="5" name="Picture 4">
              <a:extLst>
                <a:ext uri="{FF2B5EF4-FFF2-40B4-BE49-F238E27FC236}">
                  <a16:creationId xmlns:a16="http://schemas.microsoft.com/office/drawing/2014/main" id="{00000000-0008-0000-0F00-000005000000}"/>
                </a:ext>
              </a:extLst>
            </xdr:cNvPr>
            <xdr:cNvPicPr>
              <a:picLocks noChangeAspect="1" noChangeArrowheads="1"/>
              <a:extLst>
                <a:ext uri="{84589F7E-364E-4C9E-8A38-B11213B215E9}">
                  <a14:cameraTool cellRange="'GI Results'!$M$3:$O$23" spid="_x0000_s15629"/>
                </a:ext>
              </a:extLst>
            </xdr:cNvPicPr>
          </xdr:nvPicPr>
          <xdr:blipFill>
            <a:blip xmlns:r="http://schemas.openxmlformats.org/officeDocument/2006/relationships" r:embed="rId2"/>
            <a:srcRect/>
            <a:stretch>
              <a:fillRect/>
            </a:stretch>
          </xdr:blipFill>
          <xdr:spPr bwMode="auto">
            <a:xfrm>
              <a:off x="923925" y="1581150"/>
              <a:ext cx="2124075" cy="44005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590550</xdr:colOff>
          <xdr:row>3</xdr:row>
          <xdr:rowOff>85725</xdr:rowOff>
        </xdr:from>
        <xdr:to>
          <xdr:col>7</xdr:col>
          <xdr:colOff>171450</xdr:colOff>
          <xdr:row>10</xdr:row>
          <xdr:rowOff>85725</xdr:rowOff>
        </xdr:to>
        <xdr:pic>
          <xdr:nvPicPr>
            <xdr:cNvPr id="8" name="Picture 7">
              <a:extLst>
                <a:ext uri="{FF2B5EF4-FFF2-40B4-BE49-F238E27FC236}">
                  <a16:creationId xmlns:a16="http://schemas.microsoft.com/office/drawing/2014/main" id="{00000000-0008-0000-0F00-000008000000}"/>
                </a:ext>
              </a:extLst>
            </xdr:cNvPr>
            <xdr:cNvPicPr>
              <a:picLocks noChangeAspect="1" noChangeArrowheads="1"/>
              <a:extLst>
                <a:ext uri="{84589F7E-364E-4C9E-8A38-B11213B215E9}">
                  <a14:cameraTool cellRange="'Myers-Briggs'!$B$5:$E$10" spid="_x0000_s15630"/>
                </a:ext>
              </a:extLst>
            </xdr:cNvPicPr>
          </xdr:nvPicPr>
          <xdr:blipFill>
            <a:blip xmlns:r="http://schemas.openxmlformats.org/officeDocument/2006/relationships" r:embed="rId3"/>
            <a:srcRect/>
            <a:stretch>
              <a:fillRect/>
            </a:stretch>
          </xdr:blipFill>
          <xdr:spPr bwMode="auto">
            <a:xfrm>
              <a:off x="895350" y="714375"/>
              <a:ext cx="3848100" cy="13335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419100</xdr:colOff>
      <xdr:row>55</xdr:row>
      <xdr:rowOff>28575</xdr:rowOff>
    </xdr:from>
    <xdr:to>
      <xdr:col>8</xdr:col>
      <xdr:colOff>485775</xdr:colOff>
      <xdr:row>70</xdr:row>
      <xdr:rowOff>14288</xdr:rowOff>
    </xdr:to>
    <xdr:graphicFrame macro="">
      <xdr:nvGraphicFramePr>
        <xdr:cNvPr id="11" name="Chart 10">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8</xdr:col>
          <xdr:colOff>542925</xdr:colOff>
          <xdr:row>79</xdr:row>
          <xdr:rowOff>101657</xdr:rowOff>
        </xdr:to>
        <xdr:pic>
          <xdr:nvPicPr>
            <xdr:cNvPr id="13" name="Picture 12">
              <a:extLst>
                <a:ext uri="{FF2B5EF4-FFF2-40B4-BE49-F238E27FC236}">
                  <a16:creationId xmlns:a16="http://schemas.microsoft.com/office/drawing/2014/main" id="{00000000-0008-0000-0F00-00000D000000}"/>
                </a:ext>
              </a:extLst>
            </xdr:cNvPr>
            <xdr:cNvPicPr>
              <a:picLocks noChangeAspect="1" noChangeArrowheads="1"/>
              <a:extLst>
                <a:ext uri="{84589F7E-364E-4C9E-8A38-B11213B215E9}">
                  <a14:cameraTool cellRange="'50 Life Values results'!$A$4:$B$11" spid="_x0000_s15631"/>
                </a:ext>
              </a:extLst>
            </xdr:cNvPicPr>
          </xdr:nvPicPr>
          <xdr:blipFill>
            <a:blip xmlns:r="http://schemas.openxmlformats.org/officeDocument/2006/relationships" r:embed="rId5"/>
            <a:srcRect/>
            <a:stretch>
              <a:fillRect/>
            </a:stretch>
          </xdr:blipFill>
          <xdr:spPr bwMode="auto">
            <a:xfrm>
              <a:off x="304800" y="13201650"/>
              <a:ext cx="5419725" cy="143515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82</xdr:row>
          <xdr:rowOff>45714</xdr:rowOff>
        </xdr:from>
        <xdr:to>
          <xdr:col>8</xdr:col>
          <xdr:colOff>514350</xdr:colOff>
          <xdr:row>106</xdr:row>
          <xdr:rowOff>9525</xdr:rowOff>
        </xdr:to>
        <xdr:pic>
          <xdr:nvPicPr>
            <xdr:cNvPr id="15" name="Picture 14">
              <a:extLst>
                <a:ext uri="{FF2B5EF4-FFF2-40B4-BE49-F238E27FC236}">
                  <a16:creationId xmlns:a16="http://schemas.microsoft.com/office/drawing/2014/main" id="{00000000-0008-0000-0F00-00000F000000}"/>
                </a:ext>
              </a:extLst>
            </xdr:cNvPr>
            <xdr:cNvPicPr>
              <a:picLocks noChangeAspect="1" noChangeArrowheads="1"/>
              <a:extLst>
                <a:ext uri="{84589F7E-364E-4C9E-8A38-B11213B215E9}">
                  <a14:cameraTool cellRange="'SW Analysis results'!$A$3:$C$17" spid="_x0000_s15632"/>
                </a:ext>
              </a:extLst>
            </xdr:cNvPicPr>
          </xdr:nvPicPr>
          <xdr:blipFill>
            <a:blip xmlns:r="http://schemas.openxmlformats.org/officeDocument/2006/relationships" r:embed="rId6"/>
            <a:srcRect/>
            <a:stretch>
              <a:fillRect/>
            </a:stretch>
          </xdr:blipFill>
          <xdr:spPr bwMode="auto">
            <a:xfrm>
              <a:off x="228600" y="15152364"/>
              <a:ext cx="5467350" cy="453581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0</xdr:colOff>
      <xdr:row>108</xdr:row>
      <xdr:rowOff>114300</xdr:rowOff>
    </xdr:from>
    <xdr:to>
      <xdr:col>8</xdr:col>
      <xdr:colOff>323850</xdr:colOff>
      <xdr:row>126</xdr:row>
      <xdr:rowOff>23813</xdr:rowOff>
    </xdr:to>
    <xdr:graphicFrame macro="">
      <xdr:nvGraphicFramePr>
        <xdr:cNvPr id="20" name="Chart 19">
          <a:extLst>
            <a:ext uri="{FF2B5EF4-FFF2-40B4-BE49-F238E27FC236}">
              <a16:creationId xmlns:a16="http://schemas.microsoft.com/office/drawing/2014/main" id="{00000000-0008-0000-0F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1</xdr:colOff>
          <xdr:row>127</xdr:row>
          <xdr:rowOff>0</xdr:rowOff>
        </xdr:from>
        <xdr:to>
          <xdr:col>8</xdr:col>
          <xdr:colOff>533401</xdr:colOff>
          <xdr:row>134</xdr:row>
          <xdr:rowOff>184872</xdr:rowOff>
        </xdr:to>
        <xdr:pic>
          <xdr:nvPicPr>
            <xdr:cNvPr id="24" name="Picture 23">
              <a:extLst>
                <a:ext uri="{FF2B5EF4-FFF2-40B4-BE49-F238E27FC236}">
                  <a16:creationId xmlns:a16="http://schemas.microsoft.com/office/drawing/2014/main" id="{00000000-0008-0000-0F00-000018000000}"/>
                </a:ext>
              </a:extLst>
            </xdr:cNvPr>
            <xdr:cNvPicPr>
              <a:picLocks noChangeAspect="1" noChangeArrowheads="1"/>
              <a:extLst>
                <a:ext uri="{84589F7E-364E-4C9E-8A38-B11213B215E9}">
                  <a14:cameraTool cellRange="'EP Results'!$A$2:$F$10" spid="_x0000_s15633"/>
                </a:ext>
              </a:extLst>
            </xdr:cNvPicPr>
          </xdr:nvPicPr>
          <xdr:blipFill>
            <a:blip xmlns:r="http://schemas.openxmlformats.org/officeDocument/2006/relationships" r:embed="rId8"/>
            <a:srcRect/>
            <a:stretch>
              <a:fillRect/>
            </a:stretch>
          </xdr:blipFill>
          <xdr:spPr bwMode="auto">
            <a:xfrm>
              <a:off x="304801" y="23679150"/>
              <a:ext cx="5410200" cy="151837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0.76841</cdr:x>
      <cdr:y>0.22206</cdr:y>
    </cdr:from>
    <cdr:to>
      <cdr:x>0.97066</cdr:x>
      <cdr:y>0.74019</cdr:y>
    </cdr:to>
    <cdr:grpSp>
      <cdr:nvGrpSpPr>
        <cdr:cNvPr id="7" name="Group 6">
          <a:extLst xmlns:a="http://schemas.openxmlformats.org/drawingml/2006/main">
            <a:ext uri="{FF2B5EF4-FFF2-40B4-BE49-F238E27FC236}">
              <a16:creationId xmlns:a16="http://schemas.microsoft.com/office/drawing/2014/main" id="{F96F4682-4D47-4B14-BF15-3419781006E3}"/>
            </a:ext>
          </a:extLst>
        </cdr:cNvPr>
        <cdr:cNvGrpSpPr/>
      </cdr:nvGrpSpPr>
      <cdr:grpSpPr>
        <a:xfrm xmlns:a="http://schemas.openxmlformats.org/drawingml/2006/main">
          <a:off x="3996231" y="741350"/>
          <a:ext cx="1051832" cy="1729784"/>
          <a:chOff x="3727450" y="719138"/>
          <a:chExt cx="1028700" cy="1655762"/>
        </a:xfrm>
      </cdr:grpSpPr>
      <cdr:sp macro="" textlink="">
        <cdr:nvSpPr>
          <cdr:cNvPr id="2" name="TextBox 1"/>
          <cdr:cNvSpPr txBox="1"/>
        </cdr:nvSpPr>
        <cdr:spPr>
          <a:xfrm xmlns:a="http://schemas.openxmlformats.org/drawingml/2006/main">
            <a:off x="3733799" y="719138"/>
            <a:ext cx="101917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Adult</a:t>
            </a:r>
          </a:p>
        </cdr:txBody>
      </cdr:sp>
      <cdr:sp macro="" textlink="">
        <cdr:nvSpPr>
          <cdr:cNvPr id="3" name="TextBox 1"/>
          <cdr:cNvSpPr txBox="1"/>
        </cdr:nvSpPr>
        <cdr:spPr>
          <a:xfrm xmlns:a="http://schemas.openxmlformats.org/drawingml/2006/main">
            <a:off x="3736975" y="1155700"/>
            <a:ext cx="1019175" cy="3143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Adolesent</a:t>
            </a:r>
          </a:p>
        </cdr:txBody>
      </cdr:sp>
      <cdr:sp macro="" textlink="">
        <cdr:nvSpPr>
          <cdr:cNvPr id="4" name="TextBox 1"/>
          <cdr:cNvSpPr txBox="1"/>
        </cdr:nvSpPr>
        <cdr:spPr>
          <a:xfrm xmlns:a="http://schemas.openxmlformats.org/drawingml/2006/main">
            <a:off x="3736975" y="1612900"/>
            <a:ext cx="1019175" cy="3143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Child</a:t>
            </a:r>
          </a:p>
        </cdr:txBody>
      </cdr:sp>
      <cdr:sp macro="" textlink="">
        <cdr:nvSpPr>
          <cdr:cNvPr id="5" name="TextBox 1"/>
          <cdr:cNvSpPr txBox="1"/>
        </cdr:nvSpPr>
        <cdr:spPr>
          <a:xfrm xmlns:a="http://schemas.openxmlformats.org/drawingml/2006/main">
            <a:off x="3727450" y="2060575"/>
            <a:ext cx="1019175" cy="3143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Infant</a:t>
            </a:r>
          </a:p>
        </cdr:txBody>
      </cdr:sp>
    </cdr:grp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16personalitie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7"/>
  <sheetViews>
    <sheetView tabSelected="1" workbookViewId="0"/>
  </sheetViews>
  <sheetFormatPr defaultRowHeight="15" x14ac:dyDescent="0.25"/>
  <cols>
    <col min="2" max="2" width="75.42578125" bestFit="1" customWidth="1"/>
  </cols>
  <sheetData>
    <row r="1" spans="1:2" x14ac:dyDescent="0.25">
      <c r="A1" s="192" t="s">
        <v>677</v>
      </c>
    </row>
    <row r="3" spans="1:2" x14ac:dyDescent="0.25">
      <c r="A3" s="191" t="s">
        <v>683</v>
      </c>
      <c r="B3" s="117" t="s">
        <v>678</v>
      </c>
    </row>
    <row r="4" spans="1:2" x14ac:dyDescent="0.25">
      <c r="A4" s="191" t="s">
        <v>684</v>
      </c>
      <c r="B4" s="117" t="s">
        <v>679</v>
      </c>
    </row>
    <row r="5" spans="1:2" ht="30" x14ac:dyDescent="0.25">
      <c r="A5" s="191" t="s">
        <v>685</v>
      </c>
      <c r="B5" s="190" t="s">
        <v>682</v>
      </c>
    </row>
    <row r="6" spans="1:2" x14ac:dyDescent="0.25">
      <c r="A6" s="191" t="s">
        <v>686</v>
      </c>
      <c r="B6" s="117" t="s">
        <v>680</v>
      </c>
    </row>
    <row r="7" spans="1:2" x14ac:dyDescent="0.25">
      <c r="A7" s="191" t="s">
        <v>687</v>
      </c>
      <c r="B7" s="117" t="s">
        <v>681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1:S23"/>
  <sheetViews>
    <sheetView workbookViewId="0">
      <selection activeCell="M4" sqref="M4"/>
    </sheetView>
  </sheetViews>
  <sheetFormatPr defaultRowHeight="15" x14ac:dyDescent="0.25"/>
  <cols>
    <col min="2" max="6" width="2.140625" hidden="1" customWidth="1"/>
    <col min="7" max="7" width="8.7109375" hidden="1" customWidth="1"/>
    <col min="8" max="8" width="6.5703125" hidden="1" customWidth="1"/>
    <col min="9" max="9" width="9.140625" hidden="1" customWidth="1"/>
    <col min="10" max="10" width="8.42578125" hidden="1" customWidth="1"/>
    <col min="11" max="11" width="4.28515625" hidden="1" customWidth="1"/>
    <col min="12" max="12" width="18.28515625" hidden="1" customWidth="1"/>
    <col min="13" max="13" width="6.85546875" customWidth="1"/>
    <col min="14" max="14" width="18.28515625" bestFit="1" customWidth="1"/>
    <col min="15" max="15" width="6.5703125" bestFit="1" customWidth="1"/>
    <col min="16" max="16" width="19.42578125" hidden="1" customWidth="1"/>
    <col min="17" max="17" width="9.140625" hidden="1" customWidth="1"/>
    <col min="18" max="19" width="0" hidden="1" customWidth="1"/>
  </cols>
  <sheetData>
    <row r="1" spans="2:19" x14ac:dyDescent="0.25">
      <c r="M1" t="s">
        <v>657</v>
      </c>
    </row>
    <row r="2" spans="2:19" ht="16.5" thickBot="1" x14ac:dyDescent="0.3">
      <c r="B2" s="9"/>
      <c r="C2" s="7"/>
      <c r="D2" s="7"/>
      <c r="E2" s="7"/>
      <c r="F2" s="7"/>
      <c r="G2" s="7"/>
      <c r="H2" s="7"/>
      <c r="I2" s="7"/>
      <c r="J2" s="7"/>
    </row>
    <row r="3" spans="2:19" ht="15.75" customHeight="1" thickBot="1" x14ac:dyDescent="0.3">
      <c r="B3" s="1"/>
      <c r="C3" s="1"/>
      <c r="D3" s="1"/>
      <c r="E3" s="1"/>
      <c r="F3" s="1"/>
      <c r="G3" s="2" t="s">
        <v>90</v>
      </c>
      <c r="H3" s="3" t="s">
        <v>91</v>
      </c>
      <c r="I3" s="3" t="s">
        <v>92</v>
      </c>
      <c r="J3" s="3" t="s">
        <v>93</v>
      </c>
      <c r="K3" s="12" t="s">
        <v>190</v>
      </c>
      <c r="L3" s="13" t="s">
        <v>192</v>
      </c>
      <c r="M3" s="150" t="s">
        <v>658</v>
      </c>
      <c r="N3" s="151" t="s">
        <v>192</v>
      </c>
      <c r="O3" s="152" t="s">
        <v>190</v>
      </c>
      <c r="P3" s="13" t="s">
        <v>653</v>
      </c>
      <c r="Q3" s="13" t="s">
        <v>654</v>
      </c>
      <c r="R3" s="13" t="s">
        <v>655</v>
      </c>
      <c r="S3" s="13" t="s">
        <v>656</v>
      </c>
    </row>
    <row r="4" spans="2:19" ht="16.5" thickBot="1" x14ac:dyDescent="0.3">
      <c r="B4" s="4">
        <f>'Gift Inventory Test'!B15</f>
        <v>0</v>
      </c>
      <c r="C4" s="4">
        <f>'Gift Inventory Test'!B35</f>
        <v>0</v>
      </c>
      <c r="D4" s="4">
        <f>'Gift Inventory Test'!B55</f>
        <v>0</v>
      </c>
      <c r="E4" s="4">
        <f>'Gift Inventory Test'!B75</f>
        <v>0</v>
      </c>
      <c r="F4" s="4">
        <f>'Gift Inventory Test'!B95</f>
        <v>0</v>
      </c>
      <c r="G4" s="4">
        <f>'Gift Inventory Test'!B117</f>
        <v>0</v>
      </c>
      <c r="H4" s="4">
        <f>'Gift Inventory Test'!B139</f>
        <v>0</v>
      </c>
      <c r="I4" s="5" t="s">
        <v>94</v>
      </c>
      <c r="J4" s="111">
        <f t="shared" ref="J4:J23" si="0">SUM(B4:H4)*Q4</f>
        <v>0</v>
      </c>
      <c r="K4">
        <f t="shared" ref="K4:K23" si="1">RANK(J4,$J$4:$J$23,0)</f>
        <v>1</v>
      </c>
      <c r="L4" t="s">
        <v>171</v>
      </c>
      <c r="M4" s="153">
        <v>1</v>
      </c>
      <c r="N4" s="123" t="str">
        <f t="shared" ref="N4:N23" si="2">VLOOKUP(M4,$K$4:$L$23,2,FALSE)</f>
        <v>Apostleship</v>
      </c>
      <c r="O4" s="154">
        <f>VLOOKUP(N4,$L$4:$S$23,8,FALSE)</f>
        <v>1</v>
      </c>
      <c r="P4" t="str">
        <f>I4&amp;" "&amp;L4</f>
        <v>A Apostleship</v>
      </c>
      <c r="Q4">
        <v>1.0001</v>
      </c>
      <c r="R4">
        <f>J4/Q4</f>
        <v>0</v>
      </c>
      <c r="S4">
        <f>RANK(R4,$R$4:$R$23)</f>
        <v>1</v>
      </c>
    </row>
    <row r="5" spans="2:19" ht="16.5" thickBot="1" x14ac:dyDescent="0.3">
      <c r="B5" s="4">
        <f>'Gift Inventory Test'!B16</f>
        <v>0</v>
      </c>
      <c r="C5" s="4">
        <f>'Gift Inventory Test'!B36</f>
        <v>0</v>
      </c>
      <c r="D5" s="4">
        <f>'Gift Inventory Test'!B56</f>
        <v>0</v>
      </c>
      <c r="E5" s="4">
        <f>'Gift Inventory Test'!B76</f>
        <v>0</v>
      </c>
      <c r="F5" s="4">
        <f>'Gift Inventory Test'!B96</f>
        <v>0</v>
      </c>
      <c r="G5" s="4">
        <f>'Gift Inventory Test'!B118</f>
        <v>0</v>
      </c>
      <c r="H5" s="4">
        <f>'Gift Inventory Test'!B140</f>
        <v>0</v>
      </c>
      <c r="I5" s="5" t="s">
        <v>95</v>
      </c>
      <c r="J5" s="111">
        <f t="shared" si="0"/>
        <v>0</v>
      </c>
      <c r="K5">
        <f t="shared" si="1"/>
        <v>1</v>
      </c>
      <c r="L5" t="s">
        <v>172</v>
      </c>
      <c r="M5" s="153">
        <v>2</v>
      </c>
      <c r="N5" s="123" t="e">
        <f t="shared" si="2"/>
        <v>#N/A</v>
      </c>
      <c r="O5" s="154" t="e">
        <f t="shared" ref="O5:O23" si="3">VLOOKUP(N5,$L$4:$S$23,8,FALSE)</f>
        <v>#N/A</v>
      </c>
      <c r="P5" t="str">
        <f t="shared" ref="P5:P23" si="4">I5&amp;" "&amp;L5</f>
        <v>B Prophecy</v>
      </c>
      <c r="Q5">
        <v>1.0002</v>
      </c>
      <c r="R5">
        <f t="shared" ref="R5:R23" si="5">J5/Q5</f>
        <v>0</v>
      </c>
      <c r="S5">
        <f t="shared" ref="S5:S23" si="6">RANK(R5,$R$4:$R$23)</f>
        <v>1</v>
      </c>
    </row>
    <row r="6" spans="2:19" ht="16.5" thickBot="1" x14ac:dyDescent="0.3">
      <c r="B6" s="4">
        <f>'Gift Inventory Test'!B17</f>
        <v>0</v>
      </c>
      <c r="C6" s="4">
        <f>'Gift Inventory Test'!B37</f>
        <v>0</v>
      </c>
      <c r="D6" s="4">
        <f>'Gift Inventory Test'!B57</f>
        <v>0</v>
      </c>
      <c r="E6" s="4">
        <f>'Gift Inventory Test'!B77</f>
        <v>0</v>
      </c>
      <c r="F6" s="4">
        <f>'Gift Inventory Test'!B97</f>
        <v>0</v>
      </c>
      <c r="G6" s="4">
        <f>'Gift Inventory Test'!B119</f>
        <v>0</v>
      </c>
      <c r="H6" s="4">
        <f>'Gift Inventory Test'!B141</f>
        <v>0</v>
      </c>
      <c r="I6" s="5" t="s">
        <v>96</v>
      </c>
      <c r="J6" s="111">
        <f t="shared" si="0"/>
        <v>0</v>
      </c>
      <c r="K6">
        <f t="shared" si="1"/>
        <v>1</v>
      </c>
      <c r="L6" t="s">
        <v>173</v>
      </c>
      <c r="M6" s="153">
        <v>3</v>
      </c>
      <c r="N6" s="123" t="e">
        <f t="shared" si="2"/>
        <v>#N/A</v>
      </c>
      <c r="O6" s="154" t="e">
        <f t="shared" si="3"/>
        <v>#N/A</v>
      </c>
      <c r="P6" t="str">
        <f t="shared" si="4"/>
        <v>C Evangelism</v>
      </c>
      <c r="Q6">
        <v>1.0003</v>
      </c>
      <c r="R6">
        <f t="shared" si="5"/>
        <v>0</v>
      </c>
      <c r="S6">
        <f t="shared" si="6"/>
        <v>1</v>
      </c>
    </row>
    <row r="7" spans="2:19" ht="16.5" thickBot="1" x14ac:dyDescent="0.3">
      <c r="B7" s="4">
        <f>'Gift Inventory Test'!B18</f>
        <v>0</v>
      </c>
      <c r="C7" s="4">
        <f>'Gift Inventory Test'!B38</f>
        <v>0</v>
      </c>
      <c r="D7" s="4">
        <f>'Gift Inventory Test'!B58</f>
        <v>0</v>
      </c>
      <c r="E7" s="4">
        <f>'Gift Inventory Test'!B78</f>
        <v>0</v>
      </c>
      <c r="F7" s="4">
        <f>'Gift Inventory Test'!B98</f>
        <v>0</v>
      </c>
      <c r="G7" s="4">
        <f>'Gift Inventory Test'!B120</f>
        <v>0</v>
      </c>
      <c r="H7" s="4">
        <f>'Gift Inventory Test'!B142</f>
        <v>0</v>
      </c>
      <c r="I7" s="5" t="s">
        <v>97</v>
      </c>
      <c r="J7" s="111">
        <f t="shared" si="0"/>
        <v>0</v>
      </c>
      <c r="K7">
        <f t="shared" si="1"/>
        <v>1</v>
      </c>
      <c r="L7" t="s">
        <v>174</v>
      </c>
      <c r="M7" s="153">
        <v>4</v>
      </c>
      <c r="N7" s="123" t="e">
        <f t="shared" si="2"/>
        <v>#N/A</v>
      </c>
      <c r="O7" s="154" t="e">
        <f t="shared" si="3"/>
        <v>#N/A</v>
      </c>
      <c r="P7" t="str">
        <f t="shared" si="4"/>
        <v>D Shepherding</v>
      </c>
      <c r="Q7">
        <v>1.0004</v>
      </c>
      <c r="R7">
        <f t="shared" si="5"/>
        <v>0</v>
      </c>
      <c r="S7">
        <f t="shared" si="6"/>
        <v>1</v>
      </c>
    </row>
    <row r="8" spans="2:19" ht="16.5" thickBot="1" x14ac:dyDescent="0.3">
      <c r="B8" s="4">
        <f>'Gift Inventory Test'!B19</f>
        <v>0</v>
      </c>
      <c r="C8" s="4">
        <f>'Gift Inventory Test'!B39</f>
        <v>0</v>
      </c>
      <c r="D8" s="4">
        <f>'Gift Inventory Test'!B59</f>
        <v>0</v>
      </c>
      <c r="E8" s="4">
        <f>'Gift Inventory Test'!B79</f>
        <v>0</v>
      </c>
      <c r="F8" s="4">
        <f>'Gift Inventory Test'!B99</f>
        <v>0</v>
      </c>
      <c r="G8" s="4">
        <f>'Gift Inventory Test'!B121</f>
        <v>0</v>
      </c>
      <c r="H8" s="4">
        <f>'Gift Inventory Test'!B143</f>
        <v>0</v>
      </c>
      <c r="I8" s="5" t="s">
        <v>98</v>
      </c>
      <c r="J8" s="111">
        <f t="shared" si="0"/>
        <v>0</v>
      </c>
      <c r="K8">
        <f t="shared" si="1"/>
        <v>1</v>
      </c>
      <c r="L8" t="s">
        <v>175</v>
      </c>
      <c r="M8" s="153">
        <v>5</v>
      </c>
      <c r="N8" s="123" t="e">
        <f t="shared" si="2"/>
        <v>#N/A</v>
      </c>
      <c r="O8" s="154" t="e">
        <f t="shared" si="3"/>
        <v>#N/A</v>
      </c>
      <c r="P8" t="str">
        <f t="shared" si="4"/>
        <v>E Teaching</v>
      </c>
      <c r="Q8">
        <v>1.0004999999999999</v>
      </c>
      <c r="R8">
        <f t="shared" si="5"/>
        <v>0</v>
      </c>
      <c r="S8">
        <f t="shared" si="6"/>
        <v>1</v>
      </c>
    </row>
    <row r="9" spans="2:19" ht="16.5" thickBot="1" x14ac:dyDescent="0.3">
      <c r="B9" s="4">
        <f>'Gift Inventory Test'!B20</f>
        <v>0</v>
      </c>
      <c r="C9" s="4">
        <f>'Gift Inventory Test'!B40</f>
        <v>0</v>
      </c>
      <c r="D9" s="4">
        <f>'Gift Inventory Test'!B60</f>
        <v>0</v>
      </c>
      <c r="E9" s="4">
        <f>'Gift Inventory Test'!B80</f>
        <v>0</v>
      </c>
      <c r="F9" s="4">
        <f>'Gift Inventory Test'!B100</f>
        <v>0</v>
      </c>
      <c r="G9" s="4">
        <f>'Gift Inventory Test'!B122</f>
        <v>0</v>
      </c>
      <c r="H9" s="4">
        <f>'Gift Inventory Test'!B144</f>
        <v>0</v>
      </c>
      <c r="I9" s="5" t="s">
        <v>99</v>
      </c>
      <c r="J9" s="111">
        <f t="shared" si="0"/>
        <v>0</v>
      </c>
      <c r="K9">
        <f t="shared" si="1"/>
        <v>1</v>
      </c>
      <c r="L9" t="s">
        <v>176</v>
      </c>
      <c r="M9" s="153">
        <v>6</v>
      </c>
      <c r="N9" s="123" t="e">
        <f t="shared" si="2"/>
        <v>#N/A</v>
      </c>
      <c r="O9" s="154" t="e">
        <f t="shared" si="3"/>
        <v>#N/A</v>
      </c>
      <c r="P9" t="str">
        <f t="shared" si="4"/>
        <v>F Serving</v>
      </c>
      <c r="Q9">
        <v>1.0005999999999999</v>
      </c>
      <c r="R9">
        <f t="shared" si="5"/>
        <v>0</v>
      </c>
      <c r="S9">
        <f t="shared" si="6"/>
        <v>1</v>
      </c>
    </row>
    <row r="10" spans="2:19" ht="16.5" thickBot="1" x14ac:dyDescent="0.3">
      <c r="B10" s="4">
        <f>'Gift Inventory Test'!B21</f>
        <v>0</v>
      </c>
      <c r="C10" s="4">
        <f>'Gift Inventory Test'!B41</f>
        <v>0</v>
      </c>
      <c r="D10" s="4">
        <f>'Gift Inventory Test'!B61</f>
        <v>0</v>
      </c>
      <c r="E10" s="4">
        <f>'Gift Inventory Test'!B81</f>
        <v>0</v>
      </c>
      <c r="F10" s="4">
        <f>'Gift Inventory Test'!B101</f>
        <v>0</v>
      </c>
      <c r="G10" s="4">
        <f>'Gift Inventory Test'!B123</f>
        <v>0</v>
      </c>
      <c r="H10" s="4">
        <f>'Gift Inventory Test'!B145</f>
        <v>0</v>
      </c>
      <c r="I10" s="5" t="s">
        <v>100</v>
      </c>
      <c r="J10" s="111">
        <f t="shared" si="0"/>
        <v>0</v>
      </c>
      <c r="K10">
        <f t="shared" si="1"/>
        <v>1</v>
      </c>
      <c r="L10" t="s">
        <v>177</v>
      </c>
      <c r="M10" s="153">
        <v>7</v>
      </c>
      <c r="N10" s="123" t="e">
        <f t="shared" si="2"/>
        <v>#N/A</v>
      </c>
      <c r="O10" s="154" t="e">
        <f t="shared" si="3"/>
        <v>#N/A</v>
      </c>
      <c r="P10" t="str">
        <f t="shared" si="4"/>
        <v>G Exhortation</v>
      </c>
      <c r="Q10">
        <v>1.0006999999999999</v>
      </c>
      <c r="R10">
        <f t="shared" si="5"/>
        <v>0</v>
      </c>
      <c r="S10">
        <f t="shared" si="6"/>
        <v>1</v>
      </c>
    </row>
    <row r="11" spans="2:19" ht="16.5" thickBot="1" x14ac:dyDescent="0.3">
      <c r="B11" s="4">
        <f>'Gift Inventory Test'!B22</f>
        <v>0</v>
      </c>
      <c r="C11" s="4">
        <f>'Gift Inventory Test'!B42</f>
        <v>0</v>
      </c>
      <c r="D11" s="4">
        <f>'Gift Inventory Test'!B62</f>
        <v>0</v>
      </c>
      <c r="E11" s="4">
        <f>'Gift Inventory Test'!B82</f>
        <v>0</v>
      </c>
      <c r="F11" s="4">
        <f>'Gift Inventory Test'!B102</f>
        <v>0</v>
      </c>
      <c r="G11" s="4">
        <f>'Gift Inventory Test'!B124</f>
        <v>0</v>
      </c>
      <c r="H11" s="4">
        <f>'Gift Inventory Test'!B146</f>
        <v>0</v>
      </c>
      <c r="I11" s="5" t="s">
        <v>101</v>
      </c>
      <c r="J11" s="111">
        <f t="shared" si="0"/>
        <v>0</v>
      </c>
      <c r="K11">
        <f t="shared" si="1"/>
        <v>1</v>
      </c>
      <c r="L11" t="s">
        <v>178</v>
      </c>
      <c r="M11" s="153">
        <v>8</v>
      </c>
      <c r="N11" s="123" t="e">
        <f t="shared" si="2"/>
        <v>#N/A</v>
      </c>
      <c r="O11" s="154" t="e">
        <f t="shared" si="3"/>
        <v>#N/A</v>
      </c>
      <c r="P11" t="str">
        <f t="shared" si="4"/>
        <v>H Giving</v>
      </c>
      <c r="Q11">
        <v>1.0007999999999999</v>
      </c>
      <c r="R11">
        <f t="shared" si="5"/>
        <v>0</v>
      </c>
      <c r="S11">
        <f t="shared" si="6"/>
        <v>1</v>
      </c>
    </row>
    <row r="12" spans="2:19" ht="16.5" thickBot="1" x14ac:dyDescent="0.3">
      <c r="B12" s="4">
        <f>'Gift Inventory Test'!B23</f>
        <v>0</v>
      </c>
      <c r="C12" s="4">
        <f>'Gift Inventory Test'!B43</f>
        <v>0</v>
      </c>
      <c r="D12" s="4">
        <f>'Gift Inventory Test'!B63</f>
        <v>0</v>
      </c>
      <c r="E12" s="4">
        <f>'Gift Inventory Test'!B83</f>
        <v>0</v>
      </c>
      <c r="F12" s="4">
        <f>'Gift Inventory Test'!B103</f>
        <v>0</v>
      </c>
      <c r="G12" s="4">
        <f>'Gift Inventory Test'!B125</f>
        <v>0</v>
      </c>
      <c r="H12" s="4">
        <f>'Gift Inventory Test'!B147</f>
        <v>0</v>
      </c>
      <c r="I12" s="5" t="s">
        <v>102</v>
      </c>
      <c r="J12" s="111">
        <f t="shared" si="0"/>
        <v>0</v>
      </c>
      <c r="K12">
        <f t="shared" si="1"/>
        <v>1</v>
      </c>
      <c r="L12" t="s">
        <v>179</v>
      </c>
      <c r="M12" s="153">
        <v>9</v>
      </c>
      <c r="N12" s="123" t="e">
        <f t="shared" si="2"/>
        <v>#N/A</v>
      </c>
      <c r="O12" s="154" t="e">
        <f t="shared" si="3"/>
        <v>#N/A</v>
      </c>
      <c r="P12" t="str">
        <f t="shared" si="4"/>
        <v>I Leadership</v>
      </c>
      <c r="Q12">
        <v>1.0008999999999999</v>
      </c>
      <c r="R12">
        <f t="shared" si="5"/>
        <v>0</v>
      </c>
      <c r="S12">
        <f t="shared" si="6"/>
        <v>1</v>
      </c>
    </row>
    <row r="13" spans="2:19" ht="16.5" thickBot="1" x14ac:dyDescent="0.3">
      <c r="B13" s="4">
        <f>'Gift Inventory Test'!B24</f>
        <v>0</v>
      </c>
      <c r="C13" s="4">
        <f>'Gift Inventory Test'!B44</f>
        <v>0</v>
      </c>
      <c r="D13" s="4">
        <f>'Gift Inventory Test'!B64</f>
        <v>0</v>
      </c>
      <c r="E13" s="4">
        <f>'Gift Inventory Test'!B84</f>
        <v>0</v>
      </c>
      <c r="F13" s="4">
        <f>'Gift Inventory Test'!B104</f>
        <v>0</v>
      </c>
      <c r="G13" s="4">
        <f>'Gift Inventory Test'!B126</f>
        <v>0</v>
      </c>
      <c r="H13" s="4">
        <f>'Gift Inventory Test'!B148</f>
        <v>0</v>
      </c>
      <c r="I13" s="5" t="s">
        <v>103</v>
      </c>
      <c r="J13" s="111">
        <f t="shared" si="0"/>
        <v>0</v>
      </c>
      <c r="K13">
        <f t="shared" si="1"/>
        <v>1</v>
      </c>
      <c r="L13" t="s">
        <v>180</v>
      </c>
      <c r="M13" s="153">
        <v>10</v>
      </c>
      <c r="N13" s="123" t="e">
        <f t="shared" si="2"/>
        <v>#N/A</v>
      </c>
      <c r="O13" s="154" t="e">
        <f t="shared" si="3"/>
        <v>#N/A</v>
      </c>
      <c r="P13" t="str">
        <f t="shared" si="4"/>
        <v>J Compassion/Mercy</v>
      </c>
      <c r="Q13">
        <v>1.0009999999999999</v>
      </c>
      <c r="R13">
        <f t="shared" si="5"/>
        <v>0</v>
      </c>
      <c r="S13">
        <f t="shared" si="6"/>
        <v>1</v>
      </c>
    </row>
    <row r="14" spans="2:19" ht="16.5" thickBot="1" x14ac:dyDescent="0.3">
      <c r="B14" s="4">
        <f>'Gift Inventory Test'!B25</f>
        <v>0</v>
      </c>
      <c r="C14" s="4">
        <f>'Gift Inventory Test'!B45</f>
        <v>0</v>
      </c>
      <c r="D14" s="4">
        <f>'Gift Inventory Test'!B65</f>
        <v>0</v>
      </c>
      <c r="E14" s="4">
        <f>'Gift Inventory Test'!B85</f>
        <v>0</v>
      </c>
      <c r="F14" s="4">
        <f>'Gift Inventory Test'!B105</f>
        <v>0</v>
      </c>
      <c r="G14" s="4">
        <f>'Gift Inventory Test'!B127</f>
        <v>0</v>
      </c>
      <c r="H14" s="4">
        <f>'Gift Inventory Test'!B149</f>
        <v>0</v>
      </c>
      <c r="I14" s="5" t="s">
        <v>104</v>
      </c>
      <c r="J14" s="111">
        <f t="shared" si="0"/>
        <v>0</v>
      </c>
      <c r="K14">
        <f t="shared" si="1"/>
        <v>1</v>
      </c>
      <c r="L14" t="s">
        <v>181</v>
      </c>
      <c r="M14" s="153">
        <v>11</v>
      </c>
      <c r="N14" s="123" t="e">
        <f t="shared" si="2"/>
        <v>#N/A</v>
      </c>
      <c r="O14" s="154" t="e">
        <f t="shared" si="3"/>
        <v>#N/A</v>
      </c>
      <c r="P14" t="str">
        <f t="shared" si="4"/>
        <v>K Music</v>
      </c>
      <c r="Q14">
        <v>1.0011000000000001</v>
      </c>
      <c r="R14">
        <f t="shared" si="5"/>
        <v>0</v>
      </c>
      <c r="S14">
        <f t="shared" si="6"/>
        <v>1</v>
      </c>
    </row>
    <row r="15" spans="2:19" ht="16.5" thickBot="1" x14ac:dyDescent="0.3">
      <c r="B15" s="4">
        <f>'Gift Inventory Test'!B26</f>
        <v>0</v>
      </c>
      <c r="C15" s="4">
        <f>'Gift Inventory Test'!B46</f>
        <v>0</v>
      </c>
      <c r="D15" s="4">
        <f>'Gift Inventory Test'!B66</f>
        <v>0</v>
      </c>
      <c r="E15" s="4">
        <f>'Gift Inventory Test'!B86</f>
        <v>0</v>
      </c>
      <c r="F15" s="4">
        <f>'Gift Inventory Test'!B106</f>
        <v>0</v>
      </c>
      <c r="G15" s="4">
        <f>'Gift Inventory Test'!B128</f>
        <v>0</v>
      </c>
      <c r="H15" s="4">
        <f>'Gift Inventory Test'!B150</f>
        <v>0</v>
      </c>
      <c r="I15" s="5" t="s">
        <v>105</v>
      </c>
      <c r="J15" s="111">
        <f t="shared" si="0"/>
        <v>0</v>
      </c>
      <c r="K15">
        <f t="shared" si="1"/>
        <v>1</v>
      </c>
      <c r="L15" t="s">
        <v>182</v>
      </c>
      <c r="M15" s="153">
        <v>12</v>
      </c>
      <c r="N15" s="123" t="e">
        <f t="shared" si="2"/>
        <v>#N/A</v>
      </c>
      <c r="O15" s="154" t="e">
        <f t="shared" si="3"/>
        <v>#N/A</v>
      </c>
      <c r="P15" t="str">
        <f t="shared" si="4"/>
        <v>L Hospitality</v>
      </c>
      <c r="Q15">
        <v>1.0012000000000001</v>
      </c>
      <c r="R15">
        <f t="shared" si="5"/>
        <v>0</v>
      </c>
      <c r="S15">
        <f t="shared" si="6"/>
        <v>1</v>
      </c>
    </row>
    <row r="16" spans="2:19" ht="16.5" thickBot="1" x14ac:dyDescent="0.3">
      <c r="B16" s="4">
        <f>'Gift Inventory Test'!B27</f>
        <v>0</v>
      </c>
      <c r="C16" s="4">
        <f>'Gift Inventory Test'!B47</f>
        <v>0</v>
      </c>
      <c r="D16" s="4">
        <f>'Gift Inventory Test'!B67</f>
        <v>0</v>
      </c>
      <c r="E16" s="4">
        <f>'Gift Inventory Test'!B87</f>
        <v>0</v>
      </c>
      <c r="F16" s="4">
        <f>'Gift Inventory Test'!B107</f>
        <v>0</v>
      </c>
      <c r="G16" s="4">
        <f>'Gift Inventory Test'!B129</f>
        <v>0</v>
      </c>
      <c r="H16" s="4">
        <f>'Gift Inventory Test'!B151</f>
        <v>0</v>
      </c>
      <c r="I16" s="5" t="s">
        <v>106</v>
      </c>
      <c r="J16" s="111">
        <f t="shared" si="0"/>
        <v>0</v>
      </c>
      <c r="K16">
        <f t="shared" si="1"/>
        <v>1</v>
      </c>
      <c r="L16" t="s">
        <v>183</v>
      </c>
      <c r="M16" s="153">
        <v>13</v>
      </c>
      <c r="N16" s="123" t="e">
        <f t="shared" si="2"/>
        <v>#N/A</v>
      </c>
      <c r="O16" s="154" t="e">
        <f t="shared" si="3"/>
        <v>#N/A</v>
      </c>
      <c r="P16" t="str">
        <f t="shared" si="4"/>
        <v>M Craftsmanship</v>
      </c>
      <c r="Q16">
        <v>1.0013000000000001</v>
      </c>
      <c r="R16">
        <f t="shared" si="5"/>
        <v>0</v>
      </c>
      <c r="S16">
        <f t="shared" si="6"/>
        <v>1</v>
      </c>
    </row>
    <row r="17" spans="2:19" ht="16.5" thickBot="1" x14ac:dyDescent="0.3">
      <c r="B17" s="4">
        <f>'Gift Inventory Test'!B28</f>
        <v>0</v>
      </c>
      <c r="C17" s="4">
        <f>'Gift Inventory Test'!B48</f>
        <v>0</v>
      </c>
      <c r="D17" s="4">
        <f>'Gift Inventory Test'!B68</f>
        <v>0</v>
      </c>
      <c r="E17" s="4">
        <f>'Gift Inventory Test'!B88</f>
        <v>0</v>
      </c>
      <c r="F17" s="4">
        <f>'Gift Inventory Test'!B108</f>
        <v>0</v>
      </c>
      <c r="G17" s="4">
        <f>'Gift Inventory Test'!B130</f>
        <v>0</v>
      </c>
      <c r="H17" s="4">
        <f>'Gift Inventory Test'!B152</f>
        <v>0</v>
      </c>
      <c r="I17" s="5" t="s">
        <v>107</v>
      </c>
      <c r="J17" s="111">
        <f t="shared" si="0"/>
        <v>0</v>
      </c>
      <c r="K17">
        <f t="shared" si="1"/>
        <v>1</v>
      </c>
      <c r="L17" t="s">
        <v>184</v>
      </c>
      <c r="M17" s="153">
        <v>14</v>
      </c>
      <c r="N17" s="123" t="e">
        <f t="shared" si="2"/>
        <v>#N/A</v>
      </c>
      <c r="O17" s="154" t="e">
        <f t="shared" si="3"/>
        <v>#N/A</v>
      </c>
      <c r="P17" t="str">
        <f t="shared" si="4"/>
        <v>N Intercession</v>
      </c>
      <c r="Q17">
        <v>1.0014000000000001</v>
      </c>
      <c r="R17">
        <f t="shared" si="5"/>
        <v>0</v>
      </c>
      <c r="S17">
        <f t="shared" si="6"/>
        <v>1</v>
      </c>
    </row>
    <row r="18" spans="2:19" ht="16.5" thickBot="1" x14ac:dyDescent="0.3">
      <c r="B18" s="4">
        <f>'Gift Inventory Test'!B29</f>
        <v>0</v>
      </c>
      <c r="C18" s="4">
        <f>'Gift Inventory Test'!B49</f>
        <v>0</v>
      </c>
      <c r="D18" s="4">
        <f>'Gift Inventory Test'!B69</f>
        <v>0</v>
      </c>
      <c r="E18" s="4">
        <f>'Gift Inventory Test'!B89</f>
        <v>0</v>
      </c>
      <c r="F18" s="4">
        <f>'Gift Inventory Test'!B109</f>
        <v>0</v>
      </c>
      <c r="G18" s="4">
        <f>'Gift Inventory Test'!B131</f>
        <v>0</v>
      </c>
      <c r="H18" s="4">
        <f>'Gift Inventory Test'!B153</f>
        <v>0</v>
      </c>
      <c r="I18" s="5" t="s">
        <v>108</v>
      </c>
      <c r="J18" s="111">
        <f t="shared" si="0"/>
        <v>0</v>
      </c>
      <c r="K18">
        <f t="shared" si="1"/>
        <v>1</v>
      </c>
      <c r="L18" t="s">
        <v>185</v>
      </c>
      <c r="M18" s="153">
        <v>15</v>
      </c>
      <c r="N18" s="123" t="e">
        <f t="shared" si="2"/>
        <v>#N/A</v>
      </c>
      <c r="O18" s="154" t="e">
        <f t="shared" si="3"/>
        <v>#N/A</v>
      </c>
      <c r="P18" t="str">
        <f t="shared" si="4"/>
        <v>O Wisdom</v>
      </c>
      <c r="Q18">
        <v>1.0015000000000001</v>
      </c>
      <c r="R18">
        <f t="shared" si="5"/>
        <v>0</v>
      </c>
      <c r="S18">
        <f t="shared" si="6"/>
        <v>1</v>
      </c>
    </row>
    <row r="19" spans="2:19" ht="16.5" thickBot="1" x14ac:dyDescent="0.3">
      <c r="B19" s="4">
        <f>'Gift Inventory Test'!B30</f>
        <v>0</v>
      </c>
      <c r="C19" s="4">
        <f>'Gift Inventory Test'!B50</f>
        <v>0</v>
      </c>
      <c r="D19" s="4">
        <f>'Gift Inventory Test'!B70</f>
        <v>0</v>
      </c>
      <c r="E19" s="4">
        <f>'Gift Inventory Test'!B90</f>
        <v>0</v>
      </c>
      <c r="F19" s="4">
        <f>'Gift Inventory Test'!B110</f>
        <v>0</v>
      </c>
      <c r="G19" s="4">
        <f>'Gift Inventory Test'!B132</f>
        <v>0</v>
      </c>
      <c r="H19" s="4">
        <f>'Gift Inventory Test'!B154</f>
        <v>0</v>
      </c>
      <c r="I19" s="5" t="s">
        <v>109</v>
      </c>
      <c r="J19" s="111">
        <f t="shared" si="0"/>
        <v>0</v>
      </c>
      <c r="K19">
        <f t="shared" si="1"/>
        <v>1</v>
      </c>
      <c r="L19" t="s">
        <v>186</v>
      </c>
      <c r="M19" s="153">
        <v>16</v>
      </c>
      <c r="N19" s="123" t="e">
        <f t="shared" si="2"/>
        <v>#N/A</v>
      </c>
      <c r="O19" s="154" t="e">
        <f t="shared" si="3"/>
        <v>#N/A</v>
      </c>
      <c r="P19" t="str">
        <f t="shared" si="4"/>
        <v>P Knowledge</v>
      </c>
      <c r="Q19">
        <v>1.0016</v>
      </c>
      <c r="R19">
        <f t="shared" si="5"/>
        <v>0</v>
      </c>
      <c r="S19">
        <f t="shared" si="6"/>
        <v>1</v>
      </c>
    </row>
    <row r="20" spans="2:19" ht="16.5" thickBot="1" x14ac:dyDescent="0.3">
      <c r="B20" s="4">
        <f>'Gift Inventory Test'!B31</f>
        <v>0</v>
      </c>
      <c r="C20" s="4">
        <f>'Gift Inventory Test'!B51</f>
        <v>0</v>
      </c>
      <c r="D20" s="4">
        <f>'Gift Inventory Test'!B71</f>
        <v>0</v>
      </c>
      <c r="E20" s="4">
        <f>'Gift Inventory Test'!B91</f>
        <v>0</v>
      </c>
      <c r="F20" s="4">
        <f>'Gift Inventory Test'!B111</f>
        <v>0</v>
      </c>
      <c r="G20" s="4">
        <f>'Gift Inventory Test'!B133</f>
        <v>0</v>
      </c>
      <c r="H20" s="4">
        <f>'Gift Inventory Test'!B155</f>
        <v>0</v>
      </c>
      <c r="I20" s="5" t="s">
        <v>110</v>
      </c>
      <c r="J20" s="111">
        <f t="shared" si="0"/>
        <v>0</v>
      </c>
      <c r="K20">
        <f t="shared" si="1"/>
        <v>1</v>
      </c>
      <c r="L20" t="s">
        <v>187</v>
      </c>
      <c r="M20" s="153">
        <v>17</v>
      </c>
      <c r="N20" s="123" t="e">
        <f t="shared" si="2"/>
        <v>#N/A</v>
      </c>
      <c r="O20" s="154" t="e">
        <f t="shared" si="3"/>
        <v>#N/A</v>
      </c>
      <c r="P20" t="str">
        <f t="shared" si="4"/>
        <v>Q Faith</v>
      </c>
      <c r="Q20">
        <v>1.0017</v>
      </c>
      <c r="R20">
        <f t="shared" si="5"/>
        <v>0</v>
      </c>
      <c r="S20">
        <f t="shared" si="6"/>
        <v>1</v>
      </c>
    </row>
    <row r="21" spans="2:19" ht="16.5" thickBot="1" x14ac:dyDescent="0.3">
      <c r="B21" s="4">
        <f>'Gift Inventory Test'!B32</f>
        <v>0</v>
      </c>
      <c r="C21" s="4">
        <f>'Gift Inventory Test'!B52</f>
        <v>0</v>
      </c>
      <c r="D21" s="4">
        <f>'Gift Inventory Test'!B72</f>
        <v>0</v>
      </c>
      <c r="E21" s="4">
        <f>'Gift Inventory Test'!B92</f>
        <v>0</v>
      </c>
      <c r="F21" s="4">
        <f>'Gift Inventory Test'!B112</f>
        <v>0</v>
      </c>
      <c r="G21" s="4">
        <f>'Gift Inventory Test'!B134</f>
        <v>0</v>
      </c>
      <c r="H21" s="4">
        <f>'Gift Inventory Test'!B156</f>
        <v>0</v>
      </c>
      <c r="I21" s="5" t="s">
        <v>111</v>
      </c>
      <c r="J21" s="111">
        <f t="shared" si="0"/>
        <v>0</v>
      </c>
      <c r="K21">
        <f t="shared" si="1"/>
        <v>1</v>
      </c>
      <c r="L21" t="s">
        <v>188</v>
      </c>
      <c r="M21" s="153">
        <v>18</v>
      </c>
      <c r="N21" s="123" t="e">
        <f t="shared" si="2"/>
        <v>#N/A</v>
      </c>
      <c r="O21" s="154" t="e">
        <f t="shared" si="3"/>
        <v>#N/A</v>
      </c>
      <c r="P21" t="str">
        <f t="shared" si="4"/>
        <v>R Discernment</v>
      </c>
      <c r="Q21">
        <v>1.0018</v>
      </c>
      <c r="R21">
        <f t="shared" si="5"/>
        <v>0</v>
      </c>
      <c r="S21">
        <f t="shared" si="6"/>
        <v>1</v>
      </c>
    </row>
    <row r="22" spans="2:19" ht="16.5" thickBot="1" x14ac:dyDescent="0.3">
      <c r="B22" s="4">
        <f>'Gift Inventory Test'!B33</f>
        <v>0</v>
      </c>
      <c r="C22" s="4">
        <f>'Gift Inventory Test'!B53</f>
        <v>0</v>
      </c>
      <c r="D22" s="4">
        <f>'Gift Inventory Test'!B73</f>
        <v>0</v>
      </c>
      <c r="E22" s="4">
        <f>'Gift Inventory Test'!B93</f>
        <v>0</v>
      </c>
      <c r="F22" s="4">
        <f>'Gift Inventory Test'!B113</f>
        <v>0</v>
      </c>
      <c r="G22" s="4">
        <f>'Gift Inventory Test'!B135</f>
        <v>0</v>
      </c>
      <c r="H22" s="4">
        <f>'Gift Inventory Test'!B157</f>
        <v>0</v>
      </c>
      <c r="I22" s="5" t="s">
        <v>112</v>
      </c>
      <c r="J22" s="111">
        <f t="shared" si="0"/>
        <v>0</v>
      </c>
      <c r="K22">
        <f t="shared" si="1"/>
        <v>1</v>
      </c>
      <c r="L22" t="s">
        <v>189</v>
      </c>
      <c r="M22" s="153">
        <v>19</v>
      </c>
      <c r="N22" s="123" t="e">
        <f t="shared" si="2"/>
        <v>#N/A</v>
      </c>
      <c r="O22" s="154" t="e">
        <f t="shared" si="3"/>
        <v>#N/A</v>
      </c>
      <c r="P22" t="str">
        <f t="shared" si="4"/>
        <v>S Helps</v>
      </c>
      <c r="Q22">
        <v>1.0019</v>
      </c>
      <c r="R22">
        <f t="shared" si="5"/>
        <v>0</v>
      </c>
      <c r="S22">
        <f t="shared" si="6"/>
        <v>1</v>
      </c>
    </row>
    <row r="23" spans="2:19" ht="16.5" thickBot="1" x14ac:dyDescent="0.3">
      <c r="B23" s="4">
        <f>'Gift Inventory Test'!B34</f>
        <v>0</v>
      </c>
      <c r="C23" s="4">
        <f>'Gift Inventory Test'!B54</f>
        <v>0</v>
      </c>
      <c r="D23" s="4">
        <f>'Gift Inventory Test'!B74</f>
        <v>0</v>
      </c>
      <c r="E23" s="4">
        <f>'Gift Inventory Test'!B94</f>
        <v>0</v>
      </c>
      <c r="F23" s="4">
        <f>'Gift Inventory Test'!B114</f>
        <v>0</v>
      </c>
      <c r="G23" s="4">
        <f>'Gift Inventory Test'!B136</f>
        <v>0</v>
      </c>
      <c r="H23" s="4">
        <f>'Gift Inventory Test'!B158</f>
        <v>0</v>
      </c>
      <c r="I23" s="5" t="s">
        <v>113</v>
      </c>
      <c r="J23" s="111">
        <f t="shared" si="0"/>
        <v>0</v>
      </c>
      <c r="K23">
        <f t="shared" si="1"/>
        <v>1</v>
      </c>
      <c r="L23" t="s">
        <v>191</v>
      </c>
      <c r="M23" s="155">
        <v>20</v>
      </c>
      <c r="N23" s="156" t="e">
        <f t="shared" si="2"/>
        <v>#N/A</v>
      </c>
      <c r="O23" s="157" t="e">
        <f t="shared" si="3"/>
        <v>#N/A</v>
      </c>
      <c r="P23" t="str">
        <f t="shared" si="4"/>
        <v>T Administration</v>
      </c>
      <c r="Q23">
        <v>1.002</v>
      </c>
      <c r="R23">
        <f t="shared" si="5"/>
        <v>0</v>
      </c>
      <c r="S23">
        <f t="shared" si="6"/>
        <v>1</v>
      </c>
    </row>
  </sheetData>
  <conditionalFormatting sqref="K4:K23">
    <cfRule type="colorScale" priority="2">
      <colorScale>
        <cfvo type="min"/>
        <cfvo type="percentile" val="50"/>
        <cfvo type="max"/>
        <color rgb="FFF8696B"/>
        <color rgb="FFFFEB84"/>
        <color rgb="FF63BE7B"/>
      </colorScale>
    </cfRule>
  </conditionalFormatting>
  <conditionalFormatting sqref="M4:M23 O4:O23">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2:J16"/>
  <sheetViews>
    <sheetView workbookViewId="0"/>
  </sheetViews>
  <sheetFormatPr defaultRowHeight="15" x14ac:dyDescent="0.25"/>
  <cols>
    <col min="1" max="2" width="2.85546875" customWidth="1"/>
    <col min="3" max="3" width="3" bestFit="1" customWidth="1"/>
    <col min="4" max="4" width="20.28515625" bestFit="1" customWidth="1"/>
    <col min="5" max="7" width="2.85546875" customWidth="1"/>
    <col min="8" max="8" width="3" bestFit="1" customWidth="1"/>
    <col min="9" max="9" width="20.28515625" bestFit="1" customWidth="1"/>
    <col min="10" max="10" width="2.85546875" customWidth="1"/>
  </cols>
  <sheetData>
    <row r="2" spans="2:10" x14ac:dyDescent="0.25">
      <c r="B2" s="42"/>
      <c r="C2" s="43"/>
      <c r="D2" s="43"/>
      <c r="E2" s="43"/>
      <c r="F2" s="19"/>
      <c r="G2" s="45"/>
      <c r="H2" s="45"/>
      <c r="I2" s="45"/>
      <c r="J2" s="46"/>
    </row>
    <row r="3" spans="2:10" x14ac:dyDescent="0.25">
      <c r="B3" s="29"/>
      <c r="C3" s="30"/>
      <c r="D3" s="30" t="s">
        <v>281</v>
      </c>
      <c r="E3" s="30"/>
      <c r="F3" s="20"/>
      <c r="G3" s="25"/>
      <c r="H3" s="25"/>
      <c r="I3" s="25" t="s">
        <v>286</v>
      </c>
      <c r="J3" s="44"/>
    </row>
    <row r="4" spans="2:10" x14ac:dyDescent="0.25">
      <c r="B4" s="29"/>
      <c r="C4" s="30"/>
      <c r="D4" s="30"/>
      <c r="E4" s="30"/>
      <c r="F4" s="20"/>
      <c r="G4" s="25"/>
      <c r="H4" s="25"/>
      <c r="I4" s="25"/>
      <c r="J4" s="44"/>
    </row>
    <row r="5" spans="2:10" x14ac:dyDescent="0.25">
      <c r="B5" s="29"/>
      <c r="C5" s="31">
        <f>'DEAA Test'!D3</f>
        <v>0</v>
      </c>
      <c r="D5" s="30" t="s">
        <v>278</v>
      </c>
      <c r="E5" s="30"/>
      <c r="F5" s="20"/>
      <c r="G5" s="25"/>
      <c r="H5" s="26">
        <f>'DEAA Test'!D6</f>
        <v>0</v>
      </c>
      <c r="I5" s="25" t="s">
        <v>282</v>
      </c>
      <c r="J5" s="44"/>
    </row>
    <row r="6" spans="2:10" x14ac:dyDescent="0.25">
      <c r="B6" s="29"/>
      <c r="C6" s="31">
        <f>'DEAA Test'!D5</f>
        <v>0</v>
      </c>
      <c r="D6" s="30" t="s">
        <v>279</v>
      </c>
      <c r="E6" s="30"/>
      <c r="F6" s="20"/>
      <c r="G6" s="25"/>
      <c r="H6" s="26">
        <f>'DEAA Test'!D5</f>
        <v>0</v>
      </c>
      <c r="I6" s="25" t="s">
        <v>279</v>
      </c>
      <c r="J6" s="44"/>
    </row>
    <row r="7" spans="2:10" x14ac:dyDescent="0.25">
      <c r="B7" s="29"/>
      <c r="C7" s="32">
        <f>C5+C6</f>
        <v>0</v>
      </c>
      <c r="D7" s="33" t="s">
        <v>280</v>
      </c>
      <c r="E7" s="30"/>
      <c r="F7" s="20"/>
      <c r="G7" s="25"/>
      <c r="H7" s="27">
        <f>H6+H5</f>
        <v>0</v>
      </c>
      <c r="I7" s="28" t="s">
        <v>289</v>
      </c>
      <c r="J7" s="44"/>
    </row>
    <row r="8" spans="2:10" x14ac:dyDescent="0.25">
      <c r="B8" s="29"/>
      <c r="C8" s="31"/>
      <c r="D8" s="30"/>
      <c r="E8" s="30"/>
      <c r="F8" s="20"/>
      <c r="G8" s="25"/>
      <c r="H8" s="25"/>
      <c r="I8" s="25"/>
      <c r="J8" s="44"/>
    </row>
    <row r="9" spans="2:10" x14ac:dyDescent="0.25">
      <c r="B9" s="21"/>
      <c r="C9" s="22"/>
      <c r="D9" s="20"/>
      <c r="E9" s="20"/>
      <c r="F9" s="20"/>
      <c r="G9" s="20"/>
      <c r="H9" s="20"/>
      <c r="I9" s="20"/>
      <c r="J9" s="23"/>
    </row>
    <row r="10" spans="2:10" x14ac:dyDescent="0.25">
      <c r="B10" s="35"/>
      <c r="C10" s="36"/>
      <c r="D10" s="36"/>
      <c r="E10" s="36"/>
      <c r="F10" s="20"/>
      <c r="G10" s="30"/>
      <c r="H10" s="30"/>
      <c r="I10" s="30"/>
      <c r="J10" s="47"/>
    </row>
    <row r="11" spans="2:10" x14ac:dyDescent="0.25">
      <c r="B11" s="35"/>
      <c r="C11" s="36"/>
      <c r="D11" s="49" t="s">
        <v>283</v>
      </c>
      <c r="E11" s="36"/>
      <c r="F11" s="20"/>
      <c r="G11" s="30"/>
      <c r="H11" s="30"/>
      <c r="I11" s="30" t="s">
        <v>287</v>
      </c>
      <c r="J11" s="47"/>
    </row>
    <row r="12" spans="2:10" x14ac:dyDescent="0.25">
      <c r="B12" s="35"/>
      <c r="C12" s="36"/>
      <c r="D12" s="36"/>
      <c r="E12" s="36"/>
      <c r="F12" s="20"/>
      <c r="G12" s="30"/>
      <c r="H12" s="30"/>
      <c r="I12" s="30"/>
      <c r="J12" s="47"/>
    </row>
    <row r="13" spans="2:10" x14ac:dyDescent="0.25">
      <c r="B13" s="35"/>
      <c r="C13" s="37">
        <f>'DEAA Test'!D3</f>
        <v>0</v>
      </c>
      <c r="D13" s="36" t="s">
        <v>278</v>
      </c>
      <c r="E13" s="36"/>
      <c r="F13" s="20"/>
      <c r="G13" s="30"/>
      <c r="H13" s="31">
        <f>'DEAA Test'!D6</f>
        <v>0</v>
      </c>
      <c r="I13" s="30" t="s">
        <v>282</v>
      </c>
      <c r="J13" s="47"/>
    </row>
    <row r="14" spans="2:10" x14ac:dyDescent="0.25">
      <c r="B14" s="35"/>
      <c r="C14" s="37">
        <f>'DEAA Test'!D4</f>
        <v>0</v>
      </c>
      <c r="D14" s="36" t="s">
        <v>284</v>
      </c>
      <c r="E14" s="36"/>
      <c r="F14" s="20"/>
      <c r="G14" s="30"/>
      <c r="H14" s="31">
        <f>'DEAA Test'!D4</f>
        <v>0</v>
      </c>
      <c r="I14" s="30" t="s">
        <v>284</v>
      </c>
      <c r="J14" s="47"/>
    </row>
    <row r="15" spans="2:10" x14ac:dyDescent="0.25">
      <c r="B15" s="35"/>
      <c r="C15" s="38">
        <f>SUM(C13:C14)</f>
        <v>0</v>
      </c>
      <c r="D15" s="39" t="s">
        <v>285</v>
      </c>
      <c r="E15" s="36"/>
      <c r="F15" s="20"/>
      <c r="G15" s="30"/>
      <c r="H15" s="32">
        <f>H14+H13</f>
        <v>0</v>
      </c>
      <c r="I15" s="33" t="s">
        <v>288</v>
      </c>
      <c r="J15" s="47"/>
    </row>
    <row r="16" spans="2:10" x14ac:dyDescent="0.25">
      <c r="B16" s="40"/>
      <c r="C16" s="41"/>
      <c r="D16" s="41"/>
      <c r="E16" s="41"/>
      <c r="F16" s="24"/>
      <c r="G16" s="34"/>
      <c r="H16" s="34"/>
      <c r="I16" s="34"/>
      <c r="J16" s="48"/>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C8"/>
  <sheetViews>
    <sheetView workbookViewId="0">
      <selection activeCell="D12" sqref="D12"/>
    </sheetView>
  </sheetViews>
  <sheetFormatPr defaultRowHeight="15" x14ac:dyDescent="0.25"/>
  <cols>
    <col min="2" max="2" width="13.7109375" customWidth="1"/>
    <col min="3" max="3" width="5.5703125" customWidth="1"/>
    <col min="4" max="7" width="13.7109375" customWidth="1"/>
  </cols>
  <sheetData>
    <row r="1" spans="1:3" x14ac:dyDescent="0.25">
      <c r="A1" t="s">
        <v>331</v>
      </c>
    </row>
    <row r="3" spans="1:3" x14ac:dyDescent="0.25">
      <c r="B3" s="149" t="s">
        <v>290</v>
      </c>
      <c r="C3" s="50">
        <f>'Evangelistic Style Test'!C6</f>
        <v>0</v>
      </c>
    </row>
    <row r="4" spans="1:3" x14ac:dyDescent="0.25">
      <c r="B4" s="149" t="s">
        <v>291</v>
      </c>
      <c r="C4" s="50">
        <f>'Evangelistic Style Test'!D6</f>
        <v>0</v>
      </c>
    </row>
    <row r="5" spans="1:3" x14ac:dyDescent="0.25">
      <c r="B5" s="149" t="s">
        <v>292</v>
      </c>
      <c r="C5" s="50">
        <f>'Evangelistic Style Test'!E6</f>
        <v>0</v>
      </c>
    </row>
    <row r="6" spans="1:3" x14ac:dyDescent="0.25">
      <c r="B6" s="149" t="s">
        <v>293</v>
      </c>
      <c r="C6" s="50">
        <f>'Evangelistic Style Test'!F6</f>
        <v>0</v>
      </c>
    </row>
    <row r="7" spans="1:3" x14ac:dyDescent="0.25">
      <c r="B7" s="149" t="s">
        <v>294</v>
      </c>
      <c r="C7" s="50">
        <f>'Evangelistic Style Test'!G6</f>
        <v>0</v>
      </c>
    </row>
    <row r="8" spans="1:3" x14ac:dyDescent="0.25">
      <c r="B8" s="149" t="s">
        <v>176</v>
      </c>
      <c r="C8" s="50">
        <f>'Evangelistic Style Test'!H6</f>
        <v>0</v>
      </c>
    </row>
  </sheetData>
  <conditionalFormatting sqref="C3:C8">
    <cfRule type="colorScale" priority="3">
      <colorScale>
        <cfvo type="min"/>
        <cfvo type="percentile" val="50"/>
        <cfvo type="max"/>
        <color rgb="FFF8696B"/>
        <color rgb="FFFFEB84"/>
        <color rgb="FF63BE7B"/>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B11"/>
  <sheetViews>
    <sheetView workbookViewId="0">
      <selection activeCell="A3" sqref="A3"/>
    </sheetView>
  </sheetViews>
  <sheetFormatPr defaultRowHeight="15" x14ac:dyDescent="0.25"/>
  <cols>
    <col min="1" max="1" width="6" customWidth="1"/>
    <col min="2" max="2" width="80.7109375" customWidth="1"/>
  </cols>
  <sheetData>
    <row r="1" spans="1:2" x14ac:dyDescent="0.25">
      <c r="A1" s="55" t="s">
        <v>403</v>
      </c>
    </row>
    <row r="2" spans="1:2" x14ac:dyDescent="0.25">
      <c r="A2" s="55" t="s">
        <v>404</v>
      </c>
    </row>
    <row r="3" spans="1:2" x14ac:dyDescent="0.25">
      <c r="A3" s="55"/>
    </row>
    <row r="4" spans="1:2" x14ac:dyDescent="0.25">
      <c r="A4" s="148">
        <v>1</v>
      </c>
      <c r="B4" s="63" t="e">
        <f>VLOOKUP(A4,'50 Life Values'!$A$12:$B$62,2,FALSE)</f>
        <v>#N/A</v>
      </c>
    </row>
    <row r="5" spans="1:2" x14ac:dyDescent="0.25">
      <c r="A5" s="148">
        <v>2</v>
      </c>
      <c r="B5" s="64" t="e">
        <f>VLOOKUP(A5,'50 Life Values'!$A$12:$B$62,2,FALSE)</f>
        <v>#N/A</v>
      </c>
    </row>
    <row r="6" spans="1:2" x14ac:dyDescent="0.25">
      <c r="A6" s="148">
        <v>3</v>
      </c>
      <c r="B6" s="64" t="e">
        <f>VLOOKUP(A6,'50 Life Values'!$A$12:$B$62,2,FALSE)</f>
        <v>#N/A</v>
      </c>
    </row>
    <row r="7" spans="1:2" x14ac:dyDescent="0.25">
      <c r="A7" s="148">
        <v>4</v>
      </c>
      <c r="B7" s="64" t="e">
        <f>VLOOKUP(A7,'50 Life Values'!$A$12:$B$62,2,FALSE)</f>
        <v>#N/A</v>
      </c>
    </row>
    <row r="8" spans="1:2" x14ac:dyDescent="0.25">
      <c r="A8" s="148">
        <v>5</v>
      </c>
      <c r="B8" s="64" t="e">
        <f>VLOOKUP(A8,'50 Life Values'!$A$12:$B$62,2,FALSE)</f>
        <v>#N/A</v>
      </c>
    </row>
    <row r="9" spans="1:2" x14ac:dyDescent="0.25">
      <c r="A9" s="148">
        <v>6</v>
      </c>
      <c r="B9" s="64" t="e">
        <f>VLOOKUP(A9,'50 Life Values'!$A$12:$B$62,2,FALSE)</f>
        <v>#N/A</v>
      </c>
    </row>
    <row r="10" spans="1:2" x14ac:dyDescent="0.25">
      <c r="A10" s="148">
        <v>7</v>
      </c>
      <c r="B10" s="64" t="e">
        <f>VLOOKUP(A10,'50 Life Values'!$A$12:$B$62,2,FALSE)</f>
        <v>#N/A</v>
      </c>
    </row>
    <row r="11" spans="1:2" x14ac:dyDescent="0.25">
      <c r="A11" s="148">
        <v>8</v>
      </c>
      <c r="B11" s="65" t="e">
        <f>VLOOKUP(A11,'50 Life Values'!$A$12:$B$62,2,FALSE)</f>
        <v>#N/A</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C17"/>
  <sheetViews>
    <sheetView workbookViewId="0"/>
  </sheetViews>
  <sheetFormatPr defaultColWidth="9.140625" defaultRowHeight="15" x14ac:dyDescent="0.25"/>
  <cols>
    <col min="1" max="1" width="6.7109375" style="146" customWidth="1"/>
    <col min="2" max="2" width="77.28515625" style="147" customWidth="1"/>
    <col min="3" max="3" width="5.5703125" style="146" bestFit="1" customWidth="1"/>
    <col min="4" max="16384" width="9.140625" style="142"/>
  </cols>
  <sheetData>
    <row r="1" spans="1:3" ht="21" x14ac:dyDescent="0.25">
      <c r="A1" s="140"/>
      <c r="B1" s="141" t="s">
        <v>661</v>
      </c>
      <c r="C1" s="140"/>
    </row>
    <row r="2" spans="1:3" x14ac:dyDescent="0.25">
      <c r="A2" s="140"/>
      <c r="B2" s="143"/>
      <c r="C2" s="140"/>
    </row>
    <row r="3" spans="1:3" x14ac:dyDescent="0.25">
      <c r="A3" s="144" t="s">
        <v>515</v>
      </c>
      <c r="B3" s="143"/>
      <c r="C3" s="140"/>
    </row>
    <row r="4" spans="1:3" x14ac:dyDescent="0.25">
      <c r="A4" s="140" t="s">
        <v>658</v>
      </c>
      <c r="B4" s="143" t="s">
        <v>659</v>
      </c>
      <c r="C4" s="140" t="s">
        <v>660</v>
      </c>
    </row>
    <row r="5" spans="1:3" ht="30" x14ac:dyDescent="0.25">
      <c r="A5" s="140">
        <v>1</v>
      </c>
      <c r="B5" s="143" t="e">
        <f>VLOOKUP(A5,'SW Analysis'!$A$5:$E$75,2,FALSE)</f>
        <v>#N/A</v>
      </c>
      <c r="C5" s="145" t="e">
        <f>VLOOKUP(A5,'SW Analysis'!$A$5:$E$75,5,FALSE)</f>
        <v>#N/A</v>
      </c>
    </row>
    <row r="6" spans="1:3" x14ac:dyDescent="0.25">
      <c r="A6" s="140">
        <v>2</v>
      </c>
      <c r="B6" s="143" t="e">
        <f>VLOOKUP(A6,'SW Analysis'!$A$5:$E$75,2,FALSE)</f>
        <v>#N/A</v>
      </c>
      <c r="C6" s="145" t="e">
        <f>VLOOKUP(A6,'SW Analysis'!$A$5:$E$75,5,FALSE)</f>
        <v>#N/A</v>
      </c>
    </row>
    <row r="7" spans="1:3" ht="30" x14ac:dyDescent="0.25">
      <c r="A7" s="140">
        <v>3</v>
      </c>
      <c r="B7" s="143" t="e">
        <f>VLOOKUP(A7,'SW Analysis'!$A$5:$E$75,2,FALSE)</f>
        <v>#N/A</v>
      </c>
      <c r="C7" s="145" t="e">
        <f>VLOOKUP(A7,'SW Analysis'!$A$5:$E$75,5,FALSE)</f>
        <v>#N/A</v>
      </c>
    </row>
    <row r="8" spans="1:3" ht="30" x14ac:dyDescent="0.25">
      <c r="A8" s="140">
        <v>4</v>
      </c>
      <c r="B8" s="143" t="e">
        <f>VLOOKUP(A8,'SW Analysis'!$A$5:$E$75,2,FALSE)</f>
        <v>#N/A</v>
      </c>
      <c r="C8" s="145" t="e">
        <f>VLOOKUP(A8,'SW Analysis'!$A$5:$E$75,5,FALSE)</f>
        <v>#N/A</v>
      </c>
    </row>
    <row r="9" spans="1:3" ht="45" x14ac:dyDescent="0.25">
      <c r="A9" s="140">
        <v>5</v>
      </c>
      <c r="B9" s="143" t="e">
        <f>VLOOKUP(A9,'SW Analysis'!$A$5:$E$75,2,FALSE)</f>
        <v>#N/A</v>
      </c>
      <c r="C9" s="145" t="e">
        <f>VLOOKUP(A9,'SW Analysis'!$A$5:$E$75,5,FALSE)</f>
        <v>#N/A</v>
      </c>
    </row>
    <row r="10" spans="1:3" x14ac:dyDescent="0.25">
      <c r="A10" s="140"/>
      <c r="B10" s="143"/>
      <c r="C10" s="140"/>
    </row>
    <row r="11" spans="1:3" x14ac:dyDescent="0.25">
      <c r="A11" s="144" t="s">
        <v>516</v>
      </c>
      <c r="B11" s="143"/>
      <c r="C11" s="140"/>
    </row>
    <row r="12" spans="1:3" x14ac:dyDescent="0.25">
      <c r="A12" s="144" t="s">
        <v>658</v>
      </c>
      <c r="B12" s="143" t="s">
        <v>659</v>
      </c>
      <c r="C12" s="140"/>
    </row>
    <row r="13" spans="1:3" ht="30" x14ac:dyDescent="0.25">
      <c r="A13" s="140">
        <v>6</v>
      </c>
      <c r="B13" s="143" t="e">
        <f>VLOOKUP(A13,'SW Analysis'!$A$5:$E$75,2,FALSE)</f>
        <v>#N/A</v>
      </c>
      <c r="C13" s="145" t="e">
        <f>VLOOKUP(A13,'SW Analysis'!$A$5:$E$75,5,FALSE)</f>
        <v>#N/A</v>
      </c>
    </row>
    <row r="14" spans="1:3" ht="30" x14ac:dyDescent="0.25">
      <c r="A14" s="140">
        <v>7</v>
      </c>
      <c r="B14" s="143" t="e">
        <f>VLOOKUP(A14,'SW Analysis'!$A$5:$E$75,2,FALSE)</f>
        <v>#N/A</v>
      </c>
      <c r="C14" s="145" t="e">
        <f>VLOOKUP(A14,'SW Analysis'!$A$5:$E$75,5,FALSE)</f>
        <v>#N/A</v>
      </c>
    </row>
    <row r="15" spans="1:3" ht="45" x14ac:dyDescent="0.25">
      <c r="A15" s="140">
        <v>8</v>
      </c>
      <c r="B15" s="143" t="e">
        <f>VLOOKUP(A15,'SW Analysis'!$A$5:$E$75,2,FALSE)</f>
        <v>#N/A</v>
      </c>
      <c r="C15" s="145" t="e">
        <f>VLOOKUP(A15,'SW Analysis'!$A$5:$E$75,5,FALSE)</f>
        <v>#N/A</v>
      </c>
    </row>
    <row r="16" spans="1:3" ht="30" x14ac:dyDescent="0.25">
      <c r="A16" s="140">
        <v>9</v>
      </c>
      <c r="B16" s="143" t="e">
        <f>VLOOKUP(A16,'SW Analysis'!$A$5:$E$75,2,FALSE)</f>
        <v>#N/A</v>
      </c>
      <c r="C16" s="145" t="e">
        <f>VLOOKUP(A16,'SW Analysis'!$A$5:$E$75,5,FALSE)</f>
        <v>#N/A</v>
      </c>
    </row>
    <row r="17" spans="1:3" x14ac:dyDescent="0.25">
      <c r="A17" s="140">
        <v>10</v>
      </c>
      <c r="B17" s="143" t="e">
        <f>VLOOKUP(A17,'SW Analysis'!$A$5:$E$75,2,FALSE)</f>
        <v>#N/A</v>
      </c>
      <c r="C17" s="145" t="e">
        <f>VLOOKUP(A17,'SW Analysis'!$A$5:$E$75,5,FALSE)</f>
        <v>#N/A</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R20"/>
  <sheetViews>
    <sheetView workbookViewId="0">
      <selection activeCell="B21" sqref="B21"/>
    </sheetView>
  </sheetViews>
  <sheetFormatPr defaultColWidth="9.140625" defaultRowHeight="15" x14ac:dyDescent="0.25"/>
  <cols>
    <col min="1" max="1" width="6.28515625" style="121" bestFit="1" customWidth="1"/>
    <col min="2" max="2" width="51.7109375" style="121" bestFit="1" customWidth="1"/>
    <col min="3" max="3" width="10" style="121" bestFit="1" customWidth="1"/>
    <col min="4" max="4" width="3.5703125" style="121" bestFit="1" customWidth="1"/>
    <col min="5" max="5" width="4.5703125" style="121" bestFit="1" customWidth="1"/>
    <col min="6" max="6" width="20.42578125" style="121" bestFit="1" customWidth="1"/>
    <col min="7" max="7" width="10.28515625" style="121" bestFit="1" customWidth="1"/>
    <col min="8" max="8" width="5.85546875" style="121" bestFit="1" customWidth="1"/>
    <col min="9" max="9" width="4.5703125" style="121" bestFit="1" customWidth="1"/>
    <col min="10" max="10" width="20.42578125" style="121" bestFit="1" customWidth="1"/>
    <col min="11" max="12" width="7.140625" style="121" bestFit="1" customWidth="1"/>
    <col min="13" max="14" width="6.140625" style="121" bestFit="1" customWidth="1"/>
    <col min="15" max="15" width="9.140625" style="121"/>
    <col min="16" max="16" width="4.5703125" style="121" bestFit="1" customWidth="1"/>
    <col min="17" max="17" width="20.42578125" style="121" bestFit="1" customWidth="1"/>
    <col min="18" max="16384" width="9.140625" style="121"/>
  </cols>
  <sheetData>
    <row r="1" spans="1:18" ht="21.75" thickBot="1" x14ac:dyDescent="0.4">
      <c r="B1" s="124" t="s">
        <v>613</v>
      </c>
      <c r="C1" s="125"/>
      <c r="D1" s="125"/>
      <c r="E1" s="125"/>
    </row>
    <row r="2" spans="1:18" ht="15.75" thickBot="1" x14ac:dyDescent="0.3">
      <c r="C2" s="126" t="s">
        <v>522</v>
      </c>
      <c r="D2" s="127" t="s">
        <v>523</v>
      </c>
      <c r="E2" s="128"/>
      <c r="F2" s="121" t="str">
        <f>J2</f>
        <v>Category</v>
      </c>
      <c r="G2" s="121" t="s">
        <v>616</v>
      </c>
      <c r="H2" s="121" t="s">
        <v>545</v>
      </c>
      <c r="I2" s="121" t="s">
        <v>614</v>
      </c>
      <c r="J2" s="121" t="s">
        <v>615</v>
      </c>
    </row>
    <row r="3" spans="1:18" ht="15.75" thickBot="1" x14ac:dyDescent="0.3">
      <c r="A3" s="126" t="s">
        <v>535</v>
      </c>
      <c r="B3" s="129" t="s">
        <v>524</v>
      </c>
      <c r="C3" s="130" t="s">
        <v>525</v>
      </c>
      <c r="D3" s="131">
        <f>SUM('Emotional Maturity'!C12:C18)</f>
        <v>0</v>
      </c>
      <c r="E3" s="132" t="s">
        <v>533</v>
      </c>
      <c r="F3" s="121" t="e">
        <f>J3</f>
        <v>#N/A</v>
      </c>
      <c r="G3" s="121" t="s">
        <v>94</v>
      </c>
      <c r="H3" s="121">
        <f t="shared" ref="H3:H10" si="0">D3</f>
        <v>0</v>
      </c>
      <c r="I3" s="133">
        <f>H3/28</f>
        <v>0</v>
      </c>
      <c r="J3" s="121" t="e">
        <f t="shared" ref="J3:J10" si="1">VLOOKUP(I3,$B$15:$C$18,2)</f>
        <v>#N/A</v>
      </c>
    </row>
    <row r="4" spans="1:18" ht="15.75" thickBot="1" x14ac:dyDescent="0.3">
      <c r="A4" s="134" t="s">
        <v>536</v>
      </c>
      <c r="B4" s="135" t="s">
        <v>538</v>
      </c>
      <c r="C4" s="130" t="s">
        <v>526</v>
      </c>
      <c r="D4" s="131">
        <f>SUM('Emotional Maturity'!C25:C30)</f>
        <v>0</v>
      </c>
      <c r="E4" s="132" t="s">
        <v>534</v>
      </c>
      <c r="F4" s="121" t="e">
        <f t="shared" ref="F4:F10" si="2">J4</f>
        <v>#N/A</v>
      </c>
      <c r="G4" s="121" t="s">
        <v>606</v>
      </c>
      <c r="H4" s="121">
        <f t="shared" si="0"/>
        <v>0</v>
      </c>
      <c r="I4" s="133">
        <f>H4/24</f>
        <v>0</v>
      </c>
      <c r="J4" s="121" t="e">
        <f t="shared" si="1"/>
        <v>#N/A</v>
      </c>
    </row>
    <row r="5" spans="1:18" ht="15.75" thickBot="1" x14ac:dyDescent="0.3">
      <c r="A5" s="136"/>
      <c r="B5" s="135" t="s">
        <v>539</v>
      </c>
      <c r="C5" s="130" t="s">
        <v>527</v>
      </c>
      <c r="D5" s="131">
        <f>SUM('Emotional Maturity'!C33:C38)</f>
        <v>0</v>
      </c>
      <c r="E5" s="132" t="s">
        <v>534</v>
      </c>
      <c r="F5" s="121" t="e">
        <f t="shared" si="2"/>
        <v>#N/A</v>
      </c>
      <c r="G5" s="121" t="s">
        <v>607</v>
      </c>
      <c r="H5" s="121">
        <f t="shared" si="0"/>
        <v>0</v>
      </c>
      <c r="I5" s="133">
        <f>H5/24</f>
        <v>0</v>
      </c>
      <c r="J5" s="121" t="e">
        <f t="shared" si="1"/>
        <v>#N/A</v>
      </c>
    </row>
    <row r="6" spans="1:18" ht="15.75" thickBot="1" x14ac:dyDescent="0.3">
      <c r="A6" s="136"/>
      <c r="B6" s="135" t="s">
        <v>540</v>
      </c>
      <c r="C6" s="130" t="s">
        <v>528</v>
      </c>
      <c r="D6" s="131">
        <f>SUM('Emotional Maturity'!C42:C48)</f>
        <v>0</v>
      </c>
      <c r="E6" s="132" t="s">
        <v>533</v>
      </c>
      <c r="F6" s="121" t="e">
        <f t="shared" si="2"/>
        <v>#N/A</v>
      </c>
      <c r="G6" s="121" t="s">
        <v>608</v>
      </c>
      <c r="H6" s="121">
        <f t="shared" si="0"/>
        <v>0</v>
      </c>
      <c r="I6" s="133">
        <f>H6/28</f>
        <v>0</v>
      </c>
      <c r="J6" s="121" t="e">
        <f t="shared" si="1"/>
        <v>#N/A</v>
      </c>
    </row>
    <row r="7" spans="1:18" ht="15.75" thickBot="1" x14ac:dyDescent="0.3">
      <c r="A7" s="136"/>
      <c r="B7" s="135" t="s">
        <v>541</v>
      </c>
      <c r="C7" s="130" t="s">
        <v>529</v>
      </c>
      <c r="D7" s="131">
        <f>SUM('Emotional Maturity'!C52:C57)</f>
        <v>0</v>
      </c>
      <c r="E7" s="132" t="s">
        <v>534</v>
      </c>
      <c r="F7" s="121" t="e">
        <f t="shared" si="2"/>
        <v>#N/A</v>
      </c>
      <c r="G7" s="121" t="s">
        <v>609</v>
      </c>
      <c r="H7" s="121">
        <f t="shared" si="0"/>
        <v>0</v>
      </c>
      <c r="I7" s="133">
        <f>H7/24</f>
        <v>0</v>
      </c>
      <c r="J7" s="121" t="e">
        <f t="shared" si="1"/>
        <v>#N/A</v>
      </c>
    </row>
    <row r="8" spans="1:18" ht="15.75" thickBot="1" x14ac:dyDescent="0.3">
      <c r="A8" s="136"/>
      <c r="B8" s="135" t="s">
        <v>542</v>
      </c>
      <c r="C8" s="130" t="s">
        <v>530</v>
      </c>
      <c r="D8" s="131">
        <f>SUM('Emotional Maturity'!C61:C65)</f>
        <v>0</v>
      </c>
      <c r="E8" s="132" t="s">
        <v>537</v>
      </c>
      <c r="F8" s="121" t="e">
        <f t="shared" si="2"/>
        <v>#N/A</v>
      </c>
      <c r="G8" s="121" t="s">
        <v>610</v>
      </c>
      <c r="H8" s="121">
        <f t="shared" si="0"/>
        <v>0</v>
      </c>
      <c r="I8" s="133">
        <f>H8/20</f>
        <v>0</v>
      </c>
      <c r="J8" s="121" t="e">
        <f>VLOOKUP(I8,$B$15:$C$18,2)</f>
        <v>#N/A</v>
      </c>
    </row>
    <row r="9" spans="1:18" ht="15.75" thickBot="1" x14ac:dyDescent="0.3">
      <c r="A9" s="136"/>
      <c r="B9" s="135" t="s">
        <v>543</v>
      </c>
      <c r="C9" s="130" t="s">
        <v>531</v>
      </c>
      <c r="D9" s="131">
        <f>SUM('Emotional Maturity'!C69:C73)</f>
        <v>0</v>
      </c>
      <c r="E9" s="132" t="s">
        <v>537</v>
      </c>
      <c r="F9" s="121" t="e">
        <f t="shared" si="2"/>
        <v>#N/A</v>
      </c>
      <c r="G9" s="121" t="s">
        <v>611</v>
      </c>
      <c r="H9" s="121">
        <f t="shared" si="0"/>
        <v>0</v>
      </c>
      <c r="I9" s="133">
        <f>H9/20</f>
        <v>0</v>
      </c>
      <c r="J9" s="121" t="e">
        <f t="shared" si="1"/>
        <v>#N/A</v>
      </c>
    </row>
    <row r="10" spans="1:18" ht="15.75" thickBot="1" x14ac:dyDescent="0.3">
      <c r="A10" s="137"/>
      <c r="B10" s="135" t="s">
        <v>544</v>
      </c>
      <c r="C10" s="130" t="s">
        <v>532</v>
      </c>
      <c r="D10" s="131">
        <f>SUM('Emotional Maturity'!C77:C81)</f>
        <v>0</v>
      </c>
      <c r="E10" s="132" t="s">
        <v>537</v>
      </c>
      <c r="F10" s="121" t="e">
        <f t="shared" si="2"/>
        <v>#N/A</v>
      </c>
      <c r="G10" s="121" t="s">
        <v>612</v>
      </c>
      <c r="H10" s="121">
        <f t="shared" si="0"/>
        <v>0</v>
      </c>
      <c r="I10" s="133">
        <f>H10/20</f>
        <v>0</v>
      </c>
      <c r="J10" s="121" t="e">
        <f t="shared" si="1"/>
        <v>#N/A</v>
      </c>
    </row>
    <row r="11" spans="1:18" x14ac:dyDescent="0.25">
      <c r="B11" s="125"/>
      <c r="C11" s="125"/>
      <c r="D11" s="125"/>
      <c r="E11" s="125"/>
    </row>
    <row r="13" spans="1:18" x14ac:dyDescent="0.25">
      <c r="K13" s="138"/>
      <c r="L13" s="138"/>
      <c r="M13" s="138"/>
      <c r="N13" s="138"/>
      <c r="R13" s="139"/>
    </row>
    <row r="14" spans="1:18" x14ac:dyDescent="0.25">
      <c r="K14" s="138"/>
      <c r="L14" s="138"/>
      <c r="M14" s="138"/>
      <c r="N14" s="138"/>
      <c r="R14" s="139"/>
    </row>
    <row r="15" spans="1:18" hidden="1" x14ac:dyDescent="0.25">
      <c r="B15" s="133">
        <v>0.26</v>
      </c>
      <c r="C15" s="121" t="s">
        <v>697</v>
      </c>
      <c r="K15" s="138"/>
      <c r="L15" s="138"/>
      <c r="M15" s="138"/>
      <c r="N15" s="138"/>
      <c r="R15" s="139"/>
    </row>
    <row r="16" spans="1:18" hidden="1" x14ac:dyDescent="0.25">
      <c r="B16" s="133">
        <v>0.42</v>
      </c>
      <c r="C16" s="121" t="s">
        <v>698</v>
      </c>
      <c r="K16" s="138"/>
      <c r="L16" s="138"/>
      <c r="M16" s="138"/>
      <c r="N16" s="138"/>
      <c r="R16" s="139"/>
    </row>
    <row r="17" spans="2:14" hidden="1" x14ac:dyDescent="0.25">
      <c r="B17" s="133">
        <v>0.61</v>
      </c>
      <c r="C17" s="121" t="s">
        <v>699</v>
      </c>
      <c r="K17" s="138"/>
      <c r="L17" s="138"/>
      <c r="M17" s="138"/>
      <c r="N17" s="138"/>
    </row>
    <row r="18" spans="2:14" hidden="1" x14ac:dyDescent="0.25">
      <c r="B18" s="133">
        <v>0.82</v>
      </c>
      <c r="C18" s="121" t="s">
        <v>700</v>
      </c>
      <c r="K18" s="138"/>
      <c r="L18" s="138"/>
      <c r="M18" s="138"/>
      <c r="N18" s="138"/>
    </row>
    <row r="19" spans="2:14" x14ac:dyDescent="0.25">
      <c r="M19" s="138"/>
      <c r="N19" s="138"/>
    </row>
    <row r="20" spans="2:14" x14ac:dyDescent="0.25">
      <c r="M20" s="138"/>
      <c r="N20" s="138"/>
    </row>
  </sheetData>
  <sortState xmlns:xlrd2="http://schemas.microsoft.com/office/spreadsheetml/2017/richdata2" ref="B15:C18">
    <sortCondition ref="B13"/>
  </sortState>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D108"/>
  <sheetViews>
    <sheetView zoomScaleNormal="100" workbookViewId="0">
      <selection activeCell="J2" sqref="J2"/>
    </sheetView>
  </sheetViews>
  <sheetFormatPr defaultColWidth="9.140625" defaultRowHeight="15" x14ac:dyDescent="0.25"/>
  <cols>
    <col min="1" max="1" width="4.5703125" style="121" customWidth="1"/>
    <col min="2" max="2" width="9.140625" style="121"/>
    <col min="3" max="3" width="18.28515625" style="121" bestFit="1" customWidth="1"/>
    <col min="4" max="16384" width="9.140625" style="121"/>
  </cols>
  <sheetData>
    <row r="1" spans="1:4" ht="18.75" x14ac:dyDescent="0.3">
      <c r="A1" s="120" t="s">
        <v>666</v>
      </c>
    </row>
    <row r="3" spans="1:4" ht="15.75" customHeight="1" x14ac:dyDescent="0.25">
      <c r="A3" s="122" t="s">
        <v>665</v>
      </c>
    </row>
    <row r="6" spans="1:4" ht="15" customHeight="1" x14ac:dyDescent="0.25"/>
    <row r="13" spans="1:4" x14ac:dyDescent="0.25">
      <c r="A13" s="122" t="s">
        <v>657</v>
      </c>
    </row>
    <row r="15" spans="1:4" x14ac:dyDescent="0.25">
      <c r="B15" s="123"/>
      <c r="C15" s="123"/>
      <c r="D15" s="123"/>
    </row>
    <row r="16" spans="1:4" x14ac:dyDescent="0.25">
      <c r="B16" s="123"/>
      <c r="C16" s="123"/>
      <c r="D16" s="123"/>
    </row>
    <row r="17" spans="2:4" x14ac:dyDescent="0.25">
      <c r="B17" s="123"/>
      <c r="C17" s="123"/>
      <c r="D17" s="123"/>
    </row>
    <row r="18" spans="2:4" x14ac:dyDescent="0.25">
      <c r="B18" s="123"/>
      <c r="C18" s="123"/>
      <c r="D18" s="123"/>
    </row>
    <row r="19" spans="2:4" x14ac:dyDescent="0.25">
      <c r="B19" s="123"/>
      <c r="C19" s="123"/>
      <c r="D19" s="123"/>
    </row>
    <row r="20" spans="2:4" x14ac:dyDescent="0.25">
      <c r="B20" s="123"/>
      <c r="C20" s="123"/>
      <c r="D20" s="123"/>
    </row>
    <row r="21" spans="2:4" x14ac:dyDescent="0.25">
      <c r="B21" s="123"/>
      <c r="C21" s="123"/>
      <c r="D21" s="123"/>
    </row>
    <row r="22" spans="2:4" x14ac:dyDescent="0.25">
      <c r="B22" s="123"/>
      <c r="C22" s="123"/>
      <c r="D22" s="123"/>
    </row>
    <row r="23" spans="2:4" x14ac:dyDescent="0.25">
      <c r="B23" s="123"/>
      <c r="C23" s="123"/>
      <c r="D23" s="123"/>
    </row>
    <row r="24" spans="2:4" x14ac:dyDescent="0.25">
      <c r="B24" s="123"/>
      <c r="C24" s="123"/>
      <c r="D24" s="123"/>
    </row>
    <row r="25" spans="2:4" x14ac:dyDescent="0.25">
      <c r="B25" s="123"/>
      <c r="C25" s="123"/>
      <c r="D25" s="123"/>
    </row>
    <row r="26" spans="2:4" x14ac:dyDescent="0.25">
      <c r="B26" s="123"/>
      <c r="C26" s="123"/>
      <c r="D26" s="123"/>
    </row>
    <row r="27" spans="2:4" x14ac:dyDescent="0.25">
      <c r="B27" s="123"/>
      <c r="C27" s="123"/>
      <c r="D27" s="123"/>
    </row>
    <row r="28" spans="2:4" x14ac:dyDescent="0.25">
      <c r="B28" s="123"/>
      <c r="C28" s="123"/>
      <c r="D28" s="123"/>
    </row>
    <row r="29" spans="2:4" x14ac:dyDescent="0.25">
      <c r="B29" s="123"/>
      <c r="C29" s="123"/>
      <c r="D29" s="123"/>
    </row>
    <row r="30" spans="2:4" x14ac:dyDescent="0.25">
      <c r="B30" s="123"/>
      <c r="C30" s="123"/>
      <c r="D30" s="123"/>
    </row>
    <row r="31" spans="2:4" x14ac:dyDescent="0.25">
      <c r="B31" s="123"/>
      <c r="C31" s="123"/>
      <c r="D31" s="123"/>
    </row>
    <row r="32" spans="2:4" x14ac:dyDescent="0.25">
      <c r="B32" s="123"/>
      <c r="C32" s="123"/>
      <c r="D32" s="123"/>
    </row>
    <row r="33" spans="1:4" x14ac:dyDescent="0.25">
      <c r="B33" s="123"/>
      <c r="C33" s="123"/>
      <c r="D33" s="123"/>
    </row>
    <row r="34" spans="1:4" x14ac:dyDescent="0.25">
      <c r="B34" s="123"/>
      <c r="C34" s="123"/>
      <c r="D34" s="123"/>
    </row>
    <row r="35" spans="1:4" x14ac:dyDescent="0.25">
      <c r="B35" s="123"/>
      <c r="C35" s="123"/>
      <c r="D35" s="123"/>
    </row>
    <row r="38" spans="1:4" x14ac:dyDescent="0.25">
      <c r="A38" s="122" t="s">
        <v>277</v>
      </c>
    </row>
    <row r="55" spans="1:1" x14ac:dyDescent="0.25">
      <c r="A55" s="122" t="s">
        <v>667</v>
      </c>
    </row>
    <row r="72" spans="1:1" x14ac:dyDescent="0.25">
      <c r="A72" s="122" t="s">
        <v>668</v>
      </c>
    </row>
    <row r="82" spans="1:1" x14ac:dyDescent="0.25">
      <c r="A82" s="122" t="s">
        <v>669</v>
      </c>
    </row>
    <row r="108" spans="1:1" x14ac:dyDescent="0.25">
      <c r="A108" s="122" t="s">
        <v>670</v>
      </c>
    </row>
  </sheetData>
  <pageMargins left="0.7" right="0.7" top="0.75" bottom="0.75" header="0.3" footer="0.3"/>
  <pageSetup orientation="portrait" r:id="rId1"/>
  <rowBreaks count="3" manualBreakCount="3">
    <brk id="37" max="16383" man="1"/>
    <brk id="81" max="16383" man="1"/>
    <brk id="107"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164"/>
  <sheetViews>
    <sheetView workbookViewId="0">
      <pane ySplit="10" topLeftCell="A11" activePane="bottomLeft" state="frozen"/>
      <selection pane="bottomLeft" activeCell="B15" sqref="B15"/>
    </sheetView>
  </sheetViews>
  <sheetFormatPr defaultColWidth="9.140625" defaultRowHeight="15" x14ac:dyDescent="0.25"/>
  <cols>
    <col min="1" max="1" width="86.42578125" style="10" customWidth="1"/>
    <col min="2" max="2" width="9.140625" style="7" bestFit="1" customWidth="1"/>
    <col min="3" max="16384" width="9.140625" style="7"/>
  </cols>
  <sheetData>
    <row r="1" spans="1:9" ht="15.75" x14ac:dyDescent="0.25">
      <c r="A1" s="6" t="s">
        <v>626</v>
      </c>
    </row>
    <row r="2" spans="1:9" ht="15.75" x14ac:dyDescent="0.25">
      <c r="A2" s="6"/>
    </row>
    <row r="3" spans="1:9" ht="15.75" x14ac:dyDescent="0.25">
      <c r="A3" s="112" t="s">
        <v>628</v>
      </c>
    </row>
    <row r="4" spans="1:9" ht="15.75" x14ac:dyDescent="0.25">
      <c r="A4" s="6"/>
    </row>
    <row r="5" spans="1:9" customFormat="1" ht="15.75" x14ac:dyDescent="0.25">
      <c r="A5" s="11" t="s">
        <v>84</v>
      </c>
      <c r="B5" s="7"/>
      <c r="C5" s="7"/>
      <c r="D5" s="7"/>
      <c r="E5" s="7"/>
      <c r="F5" s="7"/>
      <c r="G5" s="7"/>
      <c r="H5" s="7"/>
    </row>
    <row r="6" spans="1:9" customFormat="1" ht="15.75" x14ac:dyDescent="0.25">
      <c r="A6" s="11" t="s">
        <v>85</v>
      </c>
      <c r="B6" s="7"/>
      <c r="C6" s="7"/>
      <c r="D6" s="7"/>
      <c r="E6" s="7"/>
      <c r="F6" s="7"/>
      <c r="G6" s="7"/>
      <c r="H6" s="7"/>
    </row>
    <row r="7" spans="1:9" customFormat="1" ht="15.75" x14ac:dyDescent="0.25">
      <c r="A7" s="11" t="s">
        <v>86</v>
      </c>
      <c r="B7" s="7"/>
      <c r="C7" s="7"/>
      <c r="D7" s="7"/>
      <c r="E7" s="7"/>
      <c r="F7" s="7"/>
      <c r="G7" s="7"/>
      <c r="H7" s="7"/>
    </row>
    <row r="8" spans="1:9" customFormat="1" ht="15.75" x14ac:dyDescent="0.25">
      <c r="A8" s="11" t="s">
        <v>87</v>
      </c>
      <c r="B8" s="7"/>
      <c r="C8" s="7"/>
      <c r="D8" s="7"/>
      <c r="E8" s="7"/>
      <c r="F8" s="7"/>
      <c r="G8" s="7"/>
      <c r="H8" s="7"/>
    </row>
    <row r="9" spans="1:9" customFormat="1" ht="15.75" x14ac:dyDescent="0.25">
      <c r="A9" s="11" t="s">
        <v>88</v>
      </c>
      <c r="B9" s="7"/>
      <c r="C9" s="7"/>
      <c r="D9" s="7"/>
      <c r="E9" s="7"/>
      <c r="F9" s="7"/>
      <c r="G9" s="7"/>
      <c r="H9" s="7"/>
    </row>
    <row r="10" spans="1:9" customFormat="1" ht="15.75" x14ac:dyDescent="0.25">
      <c r="A10" s="11" t="s">
        <v>89</v>
      </c>
      <c r="B10" s="7"/>
      <c r="C10" s="7"/>
      <c r="D10" s="7"/>
      <c r="E10" s="7"/>
      <c r="F10" s="7"/>
      <c r="G10" s="7"/>
      <c r="H10" s="7"/>
    </row>
    <row r="11" spans="1:9" customFormat="1" ht="15.75" x14ac:dyDescent="0.25">
      <c r="A11" s="11"/>
      <c r="B11" s="7"/>
      <c r="C11" s="7"/>
      <c r="D11" s="7"/>
      <c r="E11" s="7"/>
      <c r="F11" s="7"/>
      <c r="G11" s="7"/>
      <c r="H11" s="7"/>
    </row>
    <row r="12" spans="1:9" customFormat="1" ht="47.25" x14ac:dyDescent="0.25">
      <c r="A12" s="9" t="s">
        <v>83</v>
      </c>
      <c r="B12" s="7"/>
      <c r="C12" s="7"/>
      <c r="D12" s="7"/>
      <c r="E12" s="7"/>
      <c r="F12" s="7"/>
      <c r="G12" s="7"/>
      <c r="H12" s="7"/>
    </row>
    <row r="13" spans="1:9" customFormat="1" ht="15.75" x14ac:dyDescent="0.25">
      <c r="A13" s="8"/>
      <c r="B13" s="7"/>
      <c r="C13" s="7"/>
      <c r="D13" s="7"/>
      <c r="E13" s="7"/>
      <c r="F13" s="7"/>
      <c r="G13" s="7"/>
      <c r="H13" s="7"/>
      <c r="I13" s="7"/>
    </row>
    <row r="14" spans="1:9" ht="45" x14ac:dyDescent="0.25">
      <c r="A14" s="113" t="s">
        <v>624</v>
      </c>
      <c r="B14" s="114" t="s">
        <v>701</v>
      </c>
    </row>
    <row r="15" spans="1:9" ht="15.75" x14ac:dyDescent="0.25">
      <c r="A15" s="8" t="s">
        <v>114</v>
      </c>
      <c r="B15" s="115">
        <v>0</v>
      </c>
    </row>
    <row r="16" spans="1:9" ht="15.75" x14ac:dyDescent="0.25">
      <c r="A16" s="8" t="s">
        <v>115</v>
      </c>
      <c r="B16" s="115">
        <v>0</v>
      </c>
    </row>
    <row r="17" spans="1:2" ht="15.75" x14ac:dyDescent="0.25">
      <c r="A17" s="8" t="s">
        <v>116</v>
      </c>
      <c r="B17" s="115">
        <v>0</v>
      </c>
    </row>
    <row r="18" spans="1:2" ht="15.75" customHeight="1" x14ac:dyDescent="0.25">
      <c r="A18" s="8" t="s">
        <v>627</v>
      </c>
      <c r="B18" s="115">
        <v>0</v>
      </c>
    </row>
    <row r="19" spans="1:2" ht="15.75" x14ac:dyDescent="0.25">
      <c r="A19" s="8" t="s">
        <v>117</v>
      </c>
      <c r="B19" s="115">
        <v>0</v>
      </c>
    </row>
    <row r="20" spans="1:2" ht="15.75" x14ac:dyDescent="0.25">
      <c r="A20" s="8" t="s">
        <v>118</v>
      </c>
      <c r="B20" s="115">
        <v>0</v>
      </c>
    </row>
    <row r="21" spans="1:2" ht="15.75" x14ac:dyDescent="0.25">
      <c r="A21" s="8" t="s">
        <v>119</v>
      </c>
      <c r="B21" s="115">
        <v>0</v>
      </c>
    </row>
    <row r="22" spans="1:2" ht="15.75" x14ac:dyDescent="0.25">
      <c r="A22" s="8" t="s">
        <v>120</v>
      </c>
      <c r="B22" s="115">
        <v>0</v>
      </c>
    </row>
    <row r="23" spans="1:2" ht="15.75" x14ac:dyDescent="0.25">
      <c r="A23" s="8" t="s">
        <v>121</v>
      </c>
      <c r="B23" s="115">
        <v>0</v>
      </c>
    </row>
    <row r="24" spans="1:2" ht="15.75" x14ac:dyDescent="0.25">
      <c r="A24" s="8" t="s">
        <v>122</v>
      </c>
      <c r="B24" s="115">
        <v>0</v>
      </c>
    </row>
    <row r="25" spans="1:2" ht="15.75" x14ac:dyDescent="0.25">
      <c r="A25" s="8" t="s">
        <v>123</v>
      </c>
      <c r="B25" s="115">
        <v>0</v>
      </c>
    </row>
    <row r="26" spans="1:2" ht="15.75" x14ac:dyDescent="0.25">
      <c r="A26" s="8" t="s">
        <v>124</v>
      </c>
      <c r="B26" s="115">
        <v>0</v>
      </c>
    </row>
    <row r="27" spans="1:2" ht="15.75" x14ac:dyDescent="0.25">
      <c r="A27" s="8" t="s">
        <v>125</v>
      </c>
      <c r="B27" s="115">
        <v>0</v>
      </c>
    </row>
    <row r="28" spans="1:2" ht="15.75" x14ac:dyDescent="0.25">
      <c r="A28" s="8" t="s">
        <v>126</v>
      </c>
      <c r="B28" s="115">
        <v>0</v>
      </c>
    </row>
    <row r="29" spans="1:2" ht="15.75" x14ac:dyDescent="0.25">
      <c r="A29" s="8" t="s">
        <v>127</v>
      </c>
      <c r="B29" s="115">
        <v>0</v>
      </c>
    </row>
    <row r="30" spans="1:2" ht="15.75" x14ac:dyDescent="0.25">
      <c r="A30" s="8" t="s">
        <v>128</v>
      </c>
      <c r="B30" s="115">
        <v>0</v>
      </c>
    </row>
    <row r="31" spans="1:2" ht="15.75" x14ac:dyDescent="0.25">
      <c r="A31" s="8" t="s">
        <v>129</v>
      </c>
      <c r="B31" s="115">
        <v>0</v>
      </c>
    </row>
    <row r="32" spans="1:2" ht="15.75" x14ac:dyDescent="0.25">
      <c r="A32" s="8" t="s">
        <v>130</v>
      </c>
      <c r="B32" s="115">
        <v>0</v>
      </c>
    </row>
    <row r="33" spans="1:2" ht="15.75" x14ac:dyDescent="0.25">
      <c r="A33" s="8" t="s">
        <v>131</v>
      </c>
      <c r="B33" s="115">
        <v>0</v>
      </c>
    </row>
    <row r="34" spans="1:2" ht="15.75" x14ac:dyDescent="0.25">
      <c r="A34" s="8" t="s">
        <v>132</v>
      </c>
      <c r="B34" s="115">
        <v>0</v>
      </c>
    </row>
    <row r="35" spans="1:2" ht="15.75" x14ac:dyDescent="0.25">
      <c r="A35" s="8" t="s">
        <v>133</v>
      </c>
      <c r="B35" s="115">
        <v>0</v>
      </c>
    </row>
    <row r="36" spans="1:2" ht="15.75" x14ac:dyDescent="0.25">
      <c r="A36" s="8" t="s">
        <v>134</v>
      </c>
      <c r="B36" s="115">
        <v>0</v>
      </c>
    </row>
    <row r="37" spans="1:2" ht="15.75" x14ac:dyDescent="0.25">
      <c r="A37" s="8" t="s">
        <v>135</v>
      </c>
      <c r="B37" s="115">
        <v>0</v>
      </c>
    </row>
    <row r="38" spans="1:2" ht="15.75" x14ac:dyDescent="0.25">
      <c r="A38" s="8" t="s">
        <v>136</v>
      </c>
      <c r="B38" s="115">
        <v>0</v>
      </c>
    </row>
    <row r="39" spans="1:2" ht="15.75" x14ac:dyDescent="0.25">
      <c r="A39" s="8" t="s">
        <v>137</v>
      </c>
      <c r="B39" s="115">
        <v>0</v>
      </c>
    </row>
    <row r="40" spans="1:2" ht="15.75" x14ac:dyDescent="0.25">
      <c r="A40" s="8" t="s">
        <v>138</v>
      </c>
      <c r="B40" s="115">
        <v>0</v>
      </c>
    </row>
    <row r="41" spans="1:2" ht="15.75" x14ac:dyDescent="0.25">
      <c r="A41" s="8" t="s">
        <v>139</v>
      </c>
      <c r="B41" s="115">
        <v>0</v>
      </c>
    </row>
    <row r="42" spans="1:2" ht="15.75" x14ac:dyDescent="0.25">
      <c r="A42" s="8" t="s">
        <v>140</v>
      </c>
      <c r="B42" s="115">
        <v>0</v>
      </c>
    </row>
    <row r="43" spans="1:2" ht="15.75" x14ac:dyDescent="0.25">
      <c r="A43" s="8" t="s">
        <v>141</v>
      </c>
      <c r="B43" s="115">
        <v>0</v>
      </c>
    </row>
    <row r="44" spans="1:2" ht="15.75" x14ac:dyDescent="0.25">
      <c r="A44" s="8" t="s">
        <v>142</v>
      </c>
      <c r="B44" s="115">
        <v>0</v>
      </c>
    </row>
    <row r="45" spans="1:2" ht="15.75" x14ac:dyDescent="0.25">
      <c r="A45" s="8" t="s">
        <v>143</v>
      </c>
      <c r="B45" s="115">
        <v>0</v>
      </c>
    </row>
    <row r="46" spans="1:2" ht="15.75" x14ac:dyDescent="0.25">
      <c r="A46" s="8" t="s">
        <v>144</v>
      </c>
      <c r="B46" s="115">
        <v>0</v>
      </c>
    </row>
    <row r="47" spans="1:2" ht="15.75" x14ac:dyDescent="0.25">
      <c r="A47" s="8" t="s">
        <v>145</v>
      </c>
      <c r="B47" s="115">
        <v>0</v>
      </c>
    </row>
    <row r="48" spans="1:2" ht="15.75" x14ac:dyDescent="0.25">
      <c r="A48" s="8" t="s">
        <v>146</v>
      </c>
      <c r="B48" s="115">
        <v>0</v>
      </c>
    </row>
    <row r="49" spans="1:2" ht="15.75" x14ac:dyDescent="0.25">
      <c r="A49" s="8" t="s">
        <v>147</v>
      </c>
      <c r="B49" s="115">
        <v>0</v>
      </c>
    </row>
    <row r="50" spans="1:2" ht="15.75" x14ac:dyDescent="0.25">
      <c r="A50" s="8" t="s">
        <v>148</v>
      </c>
      <c r="B50" s="115">
        <v>0</v>
      </c>
    </row>
    <row r="51" spans="1:2" ht="15.75" x14ac:dyDescent="0.25">
      <c r="A51" s="8" t="s">
        <v>149</v>
      </c>
      <c r="B51" s="115">
        <v>0</v>
      </c>
    </row>
    <row r="52" spans="1:2" ht="15.75" x14ac:dyDescent="0.25">
      <c r="A52" s="8" t="s">
        <v>150</v>
      </c>
      <c r="B52" s="115">
        <v>0</v>
      </c>
    </row>
    <row r="53" spans="1:2" ht="15.75" x14ac:dyDescent="0.25">
      <c r="A53" s="8" t="s">
        <v>151</v>
      </c>
      <c r="B53" s="115">
        <v>0</v>
      </c>
    </row>
    <row r="54" spans="1:2" ht="15.75" x14ac:dyDescent="0.25">
      <c r="A54" s="8" t="s">
        <v>152</v>
      </c>
      <c r="B54" s="115">
        <v>0</v>
      </c>
    </row>
    <row r="55" spans="1:2" ht="15.75" x14ac:dyDescent="0.25">
      <c r="A55" s="8" t="s">
        <v>153</v>
      </c>
      <c r="B55" s="115">
        <v>0</v>
      </c>
    </row>
    <row r="56" spans="1:2" ht="15.75" x14ac:dyDescent="0.25">
      <c r="A56" s="8" t="s">
        <v>696</v>
      </c>
      <c r="B56" s="115">
        <v>0</v>
      </c>
    </row>
    <row r="57" spans="1:2" ht="15.75" x14ac:dyDescent="0.25">
      <c r="A57" s="8" t="s">
        <v>154</v>
      </c>
      <c r="B57" s="115">
        <v>0</v>
      </c>
    </row>
    <row r="58" spans="1:2" ht="15.75" x14ac:dyDescent="0.25">
      <c r="A58" s="8" t="s">
        <v>155</v>
      </c>
      <c r="B58" s="115">
        <v>0</v>
      </c>
    </row>
    <row r="59" spans="1:2" ht="15.75" x14ac:dyDescent="0.25">
      <c r="A59" s="8" t="s">
        <v>156</v>
      </c>
      <c r="B59" s="115">
        <v>0</v>
      </c>
    </row>
    <row r="60" spans="1:2" ht="15.75" x14ac:dyDescent="0.25">
      <c r="A60" s="8" t="s">
        <v>157</v>
      </c>
      <c r="B60" s="115">
        <v>0</v>
      </c>
    </row>
    <row r="61" spans="1:2" ht="15.75" x14ac:dyDescent="0.25">
      <c r="A61" s="8" t="s">
        <v>158</v>
      </c>
      <c r="B61" s="115">
        <v>0</v>
      </c>
    </row>
    <row r="62" spans="1:2" ht="15.75" x14ac:dyDescent="0.25">
      <c r="A62" s="8" t="s">
        <v>159</v>
      </c>
      <c r="B62" s="115">
        <v>0</v>
      </c>
    </row>
    <row r="63" spans="1:2" ht="15.75" x14ac:dyDescent="0.25">
      <c r="A63" s="8" t="s">
        <v>160</v>
      </c>
      <c r="B63" s="115">
        <v>0</v>
      </c>
    </row>
    <row r="64" spans="1:2" ht="15.75" x14ac:dyDescent="0.25">
      <c r="A64" s="8" t="s">
        <v>161</v>
      </c>
      <c r="B64" s="115">
        <v>0</v>
      </c>
    </row>
    <row r="65" spans="1:2" ht="15.75" customHeight="1" x14ac:dyDescent="0.25">
      <c r="A65" s="8" t="s">
        <v>162</v>
      </c>
      <c r="B65" s="115">
        <v>0</v>
      </c>
    </row>
    <row r="66" spans="1:2" ht="15.75" x14ac:dyDescent="0.25">
      <c r="A66" s="8" t="s">
        <v>163</v>
      </c>
      <c r="B66" s="115">
        <v>0</v>
      </c>
    </row>
    <row r="67" spans="1:2" ht="15.75" x14ac:dyDescent="0.25">
      <c r="A67" s="8" t="s">
        <v>164</v>
      </c>
      <c r="B67" s="115">
        <v>0</v>
      </c>
    </row>
    <row r="68" spans="1:2" ht="15.75" x14ac:dyDescent="0.25">
      <c r="A68" s="8" t="s">
        <v>165</v>
      </c>
      <c r="B68" s="115">
        <v>0</v>
      </c>
    </row>
    <row r="69" spans="1:2" ht="15.75" x14ac:dyDescent="0.25">
      <c r="A69" s="8" t="s">
        <v>166</v>
      </c>
      <c r="B69" s="115">
        <v>0</v>
      </c>
    </row>
    <row r="70" spans="1:2" ht="15.75" x14ac:dyDescent="0.25">
      <c r="A70" s="8" t="s">
        <v>167</v>
      </c>
      <c r="B70" s="115">
        <v>0</v>
      </c>
    </row>
    <row r="71" spans="1:2" ht="15.75" x14ac:dyDescent="0.25">
      <c r="A71" s="8" t="s">
        <v>168</v>
      </c>
      <c r="B71" s="115">
        <v>0</v>
      </c>
    </row>
    <row r="72" spans="1:2" ht="15.75" x14ac:dyDescent="0.25">
      <c r="A72" s="8" t="s">
        <v>169</v>
      </c>
      <c r="B72" s="115">
        <v>0</v>
      </c>
    </row>
    <row r="73" spans="1:2" ht="15.75" x14ac:dyDescent="0.25">
      <c r="A73" s="8" t="s">
        <v>170</v>
      </c>
      <c r="B73" s="115">
        <v>0</v>
      </c>
    </row>
    <row r="74" spans="1:2" ht="15.75" customHeight="1" x14ac:dyDescent="0.25">
      <c r="A74" s="8" t="s">
        <v>0</v>
      </c>
      <c r="B74" s="115">
        <v>0</v>
      </c>
    </row>
    <row r="75" spans="1:2" ht="15.75" x14ac:dyDescent="0.25">
      <c r="A75" s="8" t="s">
        <v>1</v>
      </c>
      <c r="B75" s="115">
        <v>0</v>
      </c>
    </row>
    <row r="76" spans="1:2" ht="15.75" x14ac:dyDescent="0.25">
      <c r="A76" s="8" t="s">
        <v>2</v>
      </c>
      <c r="B76" s="115">
        <v>0</v>
      </c>
    </row>
    <row r="77" spans="1:2" ht="15.75" x14ac:dyDescent="0.25">
      <c r="A77" s="8" t="s">
        <v>3</v>
      </c>
      <c r="B77" s="115">
        <v>0</v>
      </c>
    </row>
    <row r="78" spans="1:2" ht="15.75" x14ac:dyDescent="0.25">
      <c r="A78" s="8" t="s">
        <v>4</v>
      </c>
      <c r="B78" s="115">
        <v>0</v>
      </c>
    </row>
    <row r="79" spans="1:2" ht="15.75" x14ac:dyDescent="0.25">
      <c r="A79" s="8" t="s">
        <v>5</v>
      </c>
      <c r="B79" s="115">
        <v>0</v>
      </c>
    </row>
    <row r="80" spans="1:2" ht="15.75" x14ac:dyDescent="0.25">
      <c r="A80" s="8" t="s">
        <v>6</v>
      </c>
      <c r="B80" s="115">
        <v>0</v>
      </c>
    </row>
    <row r="81" spans="1:2" ht="15.75" x14ac:dyDescent="0.25">
      <c r="A81" s="8" t="s">
        <v>7</v>
      </c>
      <c r="B81" s="115">
        <v>0</v>
      </c>
    </row>
    <row r="82" spans="1:2" ht="15.75" x14ac:dyDescent="0.25">
      <c r="A82" s="8" t="s">
        <v>8</v>
      </c>
      <c r="B82" s="115">
        <v>0</v>
      </c>
    </row>
    <row r="83" spans="1:2" ht="15.75" x14ac:dyDescent="0.25">
      <c r="A83" s="8" t="s">
        <v>9</v>
      </c>
      <c r="B83" s="115">
        <v>0</v>
      </c>
    </row>
    <row r="84" spans="1:2" ht="15.75" x14ac:dyDescent="0.25">
      <c r="A84" s="8" t="s">
        <v>10</v>
      </c>
      <c r="B84" s="115">
        <v>0</v>
      </c>
    </row>
    <row r="85" spans="1:2" ht="15.75" x14ac:dyDescent="0.25">
      <c r="A85" s="8" t="s">
        <v>11</v>
      </c>
      <c r="B85" s="115">
        <v>0</v>
      </c>
    </row>
    <row r="86" spans="1:2" ht="15.75" x14ac:dyDescent="0.25">
      <c r="A86" s="8" t="s">
        <v>12</v>
      </c>
      <c r="B86" s="115">
        <v>0</v>
      </c>
    </row>
    <row r="87" spans="1:2" ht="31.5" x14ac:dyDescent="0.25">
      <c r="A87" s="8" t="s">
        <v>13</v>
      </c>
      <c r="B87" s="115">
        <v>0</v>
      </c>
    </row>
    <row r="88" spans="1:2" ht="31.5" x14ac:dyDescent="0.25">
      <c r="A88" s="8" t="s">
        <v>14</v>
      </c>
      <c r="B88" s="115">
        <v>0</v>
      </c>
    </row>
    <row r="89" spans="1:2" ht="15.75" x14ac:dyDescent="0.25">
      <c r="A89" s="8" t="s">
        <v>15</v>
      </c>
      <c r="B89" s="115">
        <v>0</v>
      </c>
    </row>
    <row r="90" spans="1:2" ht="15.75" x14ac:dyDescent="0.25">
      <c r="A90" s="8" t="s">
        <v>16</v>
      </c>
      <c r="B90" s="115">
        <v>0</v>
      </c>
    </row>
    <row r="91" spans="1:2" ht="15.75" x14ac:dyDescent="0.25">
      <c r="A91" s="8" t="s">
        <v>17</v>
      </c>
      <c r="B91" s="115">
        <v>0</v>
      </c>
    </row>
    <row r="92" spans="1:2" ht="15.75" x14ac:dyDescent="0.25">
      <c r="A92" s="8" t="s">
        <v>18</v>
      </c>
      <c r="B92" s="115">
        <v>0</v>
      </c>
    </row>
    <row r="93" spans="1:2" ht="15.75" x14ac:dyDescent="0.25">
      <c r="A93" s="8" t="s">
        <v>19</v>
      </c>
      <c r="B93" s="115">
        <v>0</v>
      </c>
    </row>
    <row r="94" spans="1:2" ht="15.75" x14ac:dyDescent="0.25">
      <c r="A94" s="8" t="s">
        <v>20</v>
      </c>
      <c r="B94" s="115">
        <v>0</v>
      </c>
    </row>
    <row r="95" spans="1:2" ht="15.75" x14ac:dyDescent="0.25">
      <c r="A95" s="8" t="s">
        <v>21</v>
      </c>
      <c r="B95" s="115">
        <v>0</v>
      </c>
    </row>
    <row r="96" spans="1:2" ht="15.75" x14ac:dyDescent="0.25">
      <c r="A96" s="8" t="s">
        <v>22</v>
      </c>
      <c r="B96" s="115">
        <v>0</v>
      </c>
    </row>
    <row r="97" spans="1:2" ht="15.75" x14ac:dyDescent="0.25">
      <c r="A97" s="8" t="s">
        <v>23</v>
      </c>
      <c r="B97" s="115">
        <v>0</v>
      </c>
    </row>
    <row r="98" spans="1:2" ht="15.75" x14ac:dyDescent="0.25">
      <c r="A98" s="8" t="s">
        <v>24</v>
      </c>
      <c r="B98" s="115">
        <v>0</v>
      </c>
    </row>
    <row r="99" spans="1:2" ht="15.75" x14ac:dyDescent="0.25">
      <c r="A99" s="8" t="s">
        <v>25</v>
      </c>
      <c r="B99" s="115">
        <v>0</v>
      </c>
    </row>
    <row r="100" spans="1:2" ht="15.75" x14ac:dyDescent="0.25">
      <c r="A100" s="8" t="s">
        <v>26</v>
      </c>
      <c r="B100" s="115">
        <v>0</v>
      </c>
    </row>
    <row r="101" spans="1:2" ht="15.75" x14ac:dyDescent="0.25">
      <c r="A101" s="8" t="s">
        <v>27</v>
      </c>
      <c r="B101" s="115">
        <v>0</v>
      </c>
    </row>
    <row r="102" spans="1:2" ht="15.75" x14ac:dyDescent="0.25">
      <c r="A102" s="8" t="s">
        <v>28</v>
      </c>
      <c r="B102" s="115">
        <v>0</v>
      </c>
    </row>
    <row r="103" spans="1:2" ht="15.75" x14ac:dyDescent="0.25">
      <c r="A103" s="8" t="s">
        <v>29</v>
      </c>
      <c r="B103" s="115">
        <v>0</v>
      </c>
    </row>
    <row r="104" spans="1:2" ht="15.75" x14ac:dyDescent="0.25">
      <c r="A104" s="8" t="s">
        <v>30</v>
      </c>
      <c r="B104" s="115">
        <v>0</v>
      </c>
    </row>
    <row r="105" spans="1:2" ht="31.5" x14ac:dyDescent="0.25">
      <c r="A105" s="8" t="s">
        <v>31</v>
      </c>
      <c r="B105" s="115">
        <v>0</v>
      </c>
    </row>
    <row r="106" spans="1:2" ht="15.75" x14ac:dyDescent="0.25">
      <c r="A106" s="8" t="s">
        <v>32</v>
      </c>
      <c r="B106" s="115">
        <v>0</v>
      </c>
    </row>
    <row r="107" spans="1:2" ht="15.75" x14ac:dyDescent="0.25">
      <c r="A107" s="8" t="s">
        <v>33</v>
      </c>
      <c r="B107" s="115">
        <v>0</v>
      </c>
    </row>
    <row r="108" spans="1:2" ht="15.75" x14ac:dyDescent="0.25">
      <c r="A108" s="8" t="s">
        <v>34</v>
      </c>
      <c r="B108" s="115">
        <v>0</v>
      </c>
    </row>
    <row r="109" spans="1:2" ht="15.75" x14ac:dyDescent="0.25">
      <c r="A109" s="8" t="s">
        <v>35</v>
      </c>
      <c r="B109" s="115">
        <v>0</v>
      </c>
    </row>
    <row r="110" spans="1:2" ht="15.75" x14ac:dyDescent="0.25">
      <c r="A110" s="8" t="s">
        <v>36</v>
      </c>
      <c r="B110" s="115">
        <v>0</v>
      </c>
    </row>
    <row r="111" spans="1:2" ht="15.75" x14ac:dyDescent="0.25">
      <c r="A111" s="8" t="s">
        <v>37</v>
      </c>
      <c r="B111" s="115">
        <v>0</v>
      </c>
    </row>
    <row r="112" spans="1:2" ht="15.75" x14ac:dyDescent="0.25">
      <c r="A112" s="8" t="s">
        <v>38</v>
      </c>
      <c r="B112" s="115">
        <v>0</v>
      </c>
    </row>
    <row r="113" spans="1:2" ht="15.75" x14ac:dyDescent="0.25">
      <c r="A113" s="8" t="s">
        <v>39</v>
      </c>
      <c r="B113" s="115">
        <v>0</v>
      </c>
    </row>
    <row r="114" spans="1:2" ht="31.5" x14ac:dyDescent="0.25">
      <c r="A114" s="8" t="s">
        <v>40</v>
      </c>
      <c r="B114" s="115">
        <v>0</v>
      </c>
    </row>
    <row r="115" spans="1:2" ht="47.25" x14ac:dyDescent="0.25">
      <c r="A115" s="9" t="s">
        <v>41</v>
      </c>
      <c r="B115" s="115">
        <v>0</v>
      </c>
    </row>
    <row r="116" spans="1:2" ht="15.75" x14ac:dyDescent="0.25">
      <c r="A116" s="8"/>
      <c r="B116" s="115">
        <v>0</v>
      </c>
    </row>
    <row r="117" spans="1:2" ht="15.75" x14ac:dyDescent="0.25">
      <c r="A117" s="8" t="s">
        <v>42</v>
      </c>
      <c r="B117" s="115">
        <v>0</v>
      </c>
    </row>
    <row r="118" spans="1:2" ht="15.75" x14ac:dyDescent="0.25">
      <c r="A118" s="8" t="s">
        <v>43</v>
      </c>
      <c r="B118" s="115">
        <v>0</v>
      </c>
    </row>
    <row r="119" spans="1:2" ht="15.75" x14ac:dyDescent="0.25">
      <c r="A119" s="8" t="s">
        <v>44</v>
      </c>
      <c r="B119" s="115">
        <v>0</v>
      </c>
    </row>
    <row r="120" spans="1:2" ht="31.5" x14ac:dyDescent="0.25">
      <c r="A120" s="8" t="s">
        <v>45</v>
      </c>
      <c r="B120" s="115">
        <v>0</v>
      </c>
    </row>
    <row r="121" spans="1:2" ht="15.75" x14ac:dyDescent="0.25">
      <c r="A121" s="8" t="s">
        <v>46</v>
      </c>
      <c r="B121" s="115">
        <v>0</v>
      </c>
    </row>
    <row r="122" spans="1:2" ht="15.75" x14ac:dyDescent="0.25">
      <c r="A122" s="8" t="s">
        <v>47</v>
      </c>
      <c r="B122" s="115">
        <v>0</v>
      </c>
    </row>
    <row r="123" spans="1:2" ht="15.75" x14ac:dyDescent="0.25">
      <c r="A123" s="8" t="s">
        <v>48</v>
      </c>
      <c r="B123" s="115">
        <v>0</v>
      </c>
    </row>
    <row r="124" spans="1:2" ht="15.75" x14ac:dyDescent="0.25">
      <c r="A124" s="8" t="s">
        <v>49</v>
      </c>
      <c r="B124" s="115">
        <v>0</v>
      </c>
    </row>
    <row r="125" spans="1:2" ht="15.75" x14ac:dyDescent="0.25">
      <c r="A125" s="8" t="s">
        <v>50</v>
      </c>
      <c r="B125" s="115">
        <v>0</v>
      </c>
    </row>
    <row r="126" spans="1:2" ht="15.75" x14ac:dyDescent="0.25">
      <c r="A126" s="8" t="s">
        <v>51</v>
      </c>
      <c r="B126" s="115">
        <v>0</v>
      </c>
    </row>
    <row r="127" spans="1:2" ht="15.75" x14ac:dyDescent="0.25">
      <c r="A127" s="8" t="s">
        <v>52</v>
      </c>
      <c r="B127" s="115">
        <v>0</v>
      </c>
    </row>
    <row r="128" spans="1:2" ht="15.75" x14ac:dyDescent="0.25">
      <c r="A128" s="8" t="s">
        <v>53</v>
      </c>
      <c r="B128" s="115">
        <v>0</v>
      </c>
    </row>
    <row r="129" spans="1:2" ht="15.75" x14ac:dyDescent="0.25">
      <c r="A129" s="8" t="s">
        <v>54</v>
      </c>
      <c r="B129" s="115">
        <v>0</v>
      </c>
    </row>
    <row r="130" spans="1:2" ht="15.75" x14ac:dyDescent="0.25">
      <c r="A130" s="8" t="s">
        <v>55</v>
      </c>
      <c r="B130" s="115">
        <v>0</v>
      </c>
    </row>
    <row r="131" spans="1:2" ht="15.75" x14ac:dyDescent="0.25">
      <c r="A131" s="8" t="s">
        <v>56</v>
      </c>
      <c r="B131" s="115">
        <v>0</v>
      </c>
    </row>
    <row r="132" spans="1:2" ht="31.5" x14ac:dyDescent="0.25">
      <c r="A132" s="8" t="s">
        <v>57</v>
      </c>
      <c r="B132" s="115">
        <v>0</v>
      </c>
    </row>
    <row r="133" spans="1:2" ht="15.75" x14ac:dyDescent="0.25">
      <c r="A133" s="8" t="s">
        <v>58</v>
      </c>
      <c r="B133" s="115">
        <v>0</v>
      </c>
    </row>
    <row r="134" spans="1:2" ht="15.75" x14ac:dyDescent="0.25">
      <c r="A134" s="8" t="s">
        <v>59</v>
      </c>
      <c r="B134" s="115">
        <v>0</v>
      </c>
    </row>
    <row r="135" spans="1:2" ht="15.75" x14ac:dyDescent="0.25">
      <c r="A135" s="8" t="s">
        <v>60</v>
      </c>
      <c r="B135" s="115">
        <v>0</v>
      </c>
    </row>
    <row r="136" spans="1:2" ht="15.75" x14ac:dyDescent="0.25">
      <c r="A136" s="8" t="s">
        <v>61</v>
      </c>
      <c r="B136" s="115">
        <v>0</v>
      </c>
    </row>
    <row r="137" spans="1:2" ht="78.75" x14ac:dyDescent="0.25">
      <c r="A137" s="9" t="s">
        <v>62</v>
      </c>
      <c r="B137" s="115">
        <v>0</v>
      </c>
    </row>
    <row r="138" spans="1:2" ht="15.75" x14ac:dyDescent="0.25">
      <c r="A138" s="8"/>
      <c r="B138" s="115">
        <v>0</v>
      </c>
    </row>
    <row r="139" spans="1:2" ht="15.75" x14ac:dyDescent="0.25">
      <c r="A139" s="8" t="s">
        <v>63</v>
      </c>
      <c r="B139" s="115">
        <v>0</v>
      </c>
    </row>
    <row r="140" spans="1:2" ht="15.75" x14ac:dyDescent="0.25">
      <c r="A140" s="8" t="s">
        <v>64</v>
      </c>
      <c r="B140" s="115">
        <v>0</v>
      </c>
    </row>
    <row r="141" spans="1:2" ht="15.75" x14ac:dyDescent="0.25">
      <c r="A141" s="8" t="s">
        <v>65</v>
      </c>
      <c r="B141" s="115">
        <v>0</v>
      </c>
    </row>
    <row r="142" spans="1:2" ht="15.75" x14ac:dyDescent="0.25">
      <c r="A142" s="8" t="s">
        <v>66</v>
      </c>
      <c r="B142" s="115">
        <v>0</v>
      </c>
    </row>
    <row r="143" spans="1:2" ht="15.75" x14ac:dyDescent="0.25">
      <c r="A143" s="8" t="s">
        <v>67</v>
      </c>
      <c r="B143" s="115">
        <v>0</v>
      </c>
    </row>
    <row r="144" spans="1:2" ht="15.75" x14ac:dyDescent="0.25">
      <c r="A144" s="8" t="s">
        <v>68</v>
      </c>
      <c r="B144" s="115">
        <v>0</v>
      </c>
    </row>
    <row r="145" spans="1:2" ht="15.75" x14ac:dyDescent="0.25">
      <c r="A145" s="8" t="s">
        <v>69</v>
      </c>
      <c r="B145" s="115">
        <v>0</v>
      </c>
    </row>
    <row r="146" spans="1:2" ht="15.75" x14ac:dyDescent="0.25">
      <c r="A146" s="8" t="s">
        <v>70</v>
      </c>
      <c r="B146" s="115">
        <v>0</v>
      </c>
    </row>
    <row r="147" spans="1:2" ht="15.75" x14ac:dyDescent="0.25">
      <c r="A147" s="8" t="s">
        <v>71</v>
      </c>
      <c r="B147" s="115">
        <v>0</v>
      </c>
    </row>
    <row r="148" spans="1:2" ht="15.75" x14ac:dyDescent="0.25">
      <c r="A148" s="8" t="s">
        <v>72</v>
      </c>
      <c r="B148" s="115">
        <v>0</v>
      </c>
    </row>
    <row r="149" spans="1:2" ht="15.75" x14ac:dyDescent="0.25">
      <c r="A149" s="8" t="s">
        <v>73</v>
      </c>
      <c r="B149" s="115">
        <v>0</v>
      </c>
    </row>
    <row r="150" spans="1:2" ht="31.5" x14ac:dyDescent="0.25">
      <c r="A150" s="8" t="s">
        <v>74</v>
      </c>
      <c r="B150" s="115">
        <v>0</v>
      </c>
    </row>
    <row r="151" spans="1:2" ht="15.75" x14ac:dyDescent="0.25">
      <c r="A151" s="8" t="s">
        <v>75</v>
      </c>
      <c r="B151" s="115">
        <v>0</v>
      </c>
    </row>
    <row r="152" spans="1:2" ht="31.5" x14ac:dyDescent="0.25">
      <c r="A152" s="8" t="s">
        <v>76</v>
      </c>
      <c r="B152" s="115">
        <v>0</v>
      </c>
    </row>
    <row r="153" spans="1:2" ht="15.75" x14ac:dyDescent="0.25">
      <c r="A153" s="8" t="s">
        <v>77</v>
      </c>
      <c r="B153" s="115">
        <v>0</v>
      </c>
    </row>
    <row r="154" spans="1:2" ht="31.5" x14ac:dyDescent="0.25">
      <c r="A154" s="8" t="s">
        <v>78</v>
      </c>
      <c r="B154" s="115">
        <v>0</v>
      </c>
    </row>
    <row r="155" spans="1:2" ht="15.75" x14ac:dyDescent="0.25">
      <c r="A155" s="8" t="s">
        <v>79</v>
      </c>
      <c r="B155" s="115">
        <v>0</v>
      </c>
    </row>
    <row r="156" spans="1:2" ht="15.75" x14ac:dyDescent="0.25">
      <c r="A156" s="8" t="s">
        <v>80</v>
      </c>
      <c r="B156" s="115">
        <v>0</v>
      </c>
    </row>
    <row r="157" spans="1:2" ht="15.75" x14ac:dyDescent="0.25">
      <c r="A157" s="8" t="s">
        <v>81</v>
      </c>
      <c r="B157" s="115">
        <v>0</v>
      </c>
    </row>
    <row r="158" spans="1:2" ht="15.75" x14ac:dyDescent="0.25">
      <c r="A158" s="8" t="s">
        <v>82</v>
      </c>
      <c r="B158" s="115">
        <v>0</v>
      </c>
    </row>
    <row r="159" spans="1:2" ht="15.75" x14ac:dyDescent="0.25">
      <c r="A159" s="8"/>
    </row>
    <row r="160" spans="1:2" x14ac:dyDescent="0.25">
      <c r="A160" s="7"/>
    </row>
    <row r="162" spans="1:1" ht="15.75" x14ac:dyDescent="0.25">
      <c r="A162" s="9"/>
    </row>
    <row r="163" spans="1:1" ht="15.75" x14ac:dyDescent="0.25">
      <c r="A163" s="8"/>
    </row>
    <row r="164" spans="1:1" ht="15.75" x14ac:dyDescent="0.25">
      <c r="A164" s="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53"/>
  <sheetViews>
    <sheetView workbookViewId="0">
      <selection activeCell="A10" sqref="A10"/>
    </sheetView>
  </sheetViews>
  <sheetFormatPr defaultRowHeight="15" x14ac:dyDescent="0.25"/>
  <cols>
    <col min="1" max="1" width="6.5703125" style="17" customWidth="1"/>
    <col min="2" max="2" width="53.7109375" style="15" customWidth="1"/>
    <col min="3" max="3" width="3" style="15" customWidth="1"/>
    <col min="4" max="4" width="6.5703125" style="17" bestFit="1" customWidth="1"/>
    <col min="5" max="5" width="49.42578125" style="15" customWidth="1"/>
  </cols>
  <sheetData>
    <row r="1" spans="1:7" x14ac:dyDescent="0.25">
      <c r="A1" s="18" t="s">
        <v>277</v>
      </c>
    </row>
    <row r="2" spans="1:7" x14ac:dyDescent="0.25">
      <c r="A2" s="18"/>
    </row>
    <row r="3" spans="1:7" ht="30" x14ac:dyDescent="0.25">
      <c r="A3" s="18"/>
      <c r="B3" s="94" t="s">
        <v>671</v>
      </c>
      <c r="D3" s="17">
        <f>D30</f>
        <v>0</v>
      </c>
      <c r="E3" s="17" t="str">
        <f>E30</f>
        <v>Rapid paced</v>
      </c>
    </row>
    <row r="4" spans="1:7" x14ac:dyDescent="0.25">
      <c r="D4" s="17">
        <f>D53</f>
        <v>0</v>
      </c>
      <c r="E4" s="17" t="str">
        <f>E53</f>
        <v>Relationally oriented</v>
      </c>
    </row>
    <row r="5" spans="1:7" x14ac:dyDescent="0.25">
      <c r="C5" s="17"/>
      <c r="D5" s="17">
        <f>A53</f>
        <v>0</v>
      </c>
      <c r="E5" s="17" t="str">
        <f>B53</f>
        <v>Task oriented</v>
      </c>
    </row>
    <row r="6" spans="1:7" x14ac:dyDescent="0.25">
      <c r="C6" s="17"/>
      <c r="D6" s="17">
        <f>A30</f>
        <v>0</v>
      </c>
      <c r="E6" s="17" t="str">
        <f>B30</f>
        <v>Deliberate paced</v>
      </c>
    </row>
    <row r="7" spans="1:7" ht="15.75" thickBot="1" x14ac:dyDescent="0.3"/>
    <row r="8" spans="1:7" x14ac:dyDescent="0.25">
      <c r="A8" s="90"/>
      <c r="B8" s="93" t="str">
        <f>B30</f>
        <v>Deliberate paced</v>
      </c>
      <c r="C8" s="91"/>
      <c r="D8" s="92"/>
      <c r="E8" s="93" t="str">
        <f>E30</f>
        <v>Rapid paced</v>
      </c>
    </row>
    <row r="9" spans="1:7" x14ac:dyDescent="0.25">
      <c r="A9" s="159" t="s">
        <v>514</v>
      </c>
      <c r="B9" s="88" t="s">
        <v>624</v>
      </c>
      <c r="C9" s="73"/>
      <c r="D9" s="161" t="s">
        <v>514</v>
      </c>
      <c r="E9" s="89" t="s">
        <v>624</v>
      </c>
    </row>
    <row r="10" spans="1:7" ht="15.75" x14ac:dyDescent="0.25">
      <c r="A10" s="160">
        <v>0</v>
      </c>
      <c r="B10" s="67" t="s">
        <v>213</v>
      </c>
      <c r="C10" s="71"/>
      <c r="D10" s="162">
        <v>0</v>
      </c>
      <c r="E10" s="74" t="s">
        <v>193</v>
      </c>
      <c r="F10" s="16"/>
      <c r="G10" s="16"/>
    </row>
    <row r="11" spans="1:7" ht="15.75" x14ac:dyDescent="0.25">
      <c r="A11" s="160">
        <v>0</v>
      </c>
      <c r="B11" s="67" t="s">
        <v>214</v>
      </c>
      <c r="C11" s="71"/>
      <c r="D11" s="162">
        <v>0</v>
      </c>
      <c r="E11" s="74" t="s">
        <v>194</v>
      </c>
      <c r="F11" s="16"/>
      <c r="G11" s="14"/>
    </row>
    <row r="12" spans="1:7" ht="15.75" x14ac:dyDescent="0.25">
      <c r="A12" s="160">
        <v>0</v>
      </c>
      <c r="B12" s="67" t="s">
        <v>215</v>
      </c>
      <c r="C12" s="71"/>
      <c r="D12" s="162">
        <v>0</v>
      </c>
      <c r="E12" s="74" t="s">
        <v>195</v>
      </c>
      <c r="F12" s="16"/>
      <c r="G12" s="14"/>
    </row>
    <row r="13" spans="1:7" ht="15.75" x14ac:dyDescent="0.25">
      <c r="A13" s="160">
        <v>0</v>
      </c>
      <c r="B13" s="67" t="s">
        <v>216</v>
      </c>
      <c r="C13" s="71"/>
      <c r="D13" s="162">
        <v>0</v>
      </c>
      <c r="E13" s="74" t="s">
        <v>196</v>
      </c>
      <c r="F13" s="16"/>
      <c r="G13" s="14"/>
    </row>
    <row r="14" spans="1:7" ht="15.75" x14ac:dyDescent="0.25">
      <c r="A14" s="160">
        <v>0</v>
      </c>
      <c r="B14" s="67" t="s">
        <v>217</v>
      </c>
      <c r="C14" s="71"/>
      <c r="D14" s="162">
        <v>0</v>
      </c>
      <c r="E14" s="74" t="s">
        <v>197</v>
      </c>
      <c r="F14" s="16"/>
      <c r="G14" s="16"/>
    </row>
    <row r="15" spans="1:7" ht="15.75" x14ac:dyDescent="0.25">
      <c r="A15" s="160">
        <v>0</v>
      </c>
      <c r="B15" s="67" t="s">
        <v>218</v>
      </c>
      <c r="C15" s="71"/>
      <c r="D15" s="162">
        <v>0</v>
      </c>
      <c r="E15" s="74" t="s">
        <v>198</v>
      </c>
      <c r="F15" s="16"/>
      <c r="G15" s="14"/>
    </row>
    <row r="16" spans="1:7" ht="15.75" x14ac:dyDescent="0.25">
      <c r="A16" s="160">
        <v>0</v>
      </c>
      <c r="B16" s="67" t="s">
        <v>219</v>
      </c>
      <c r="C16" s="71"/>
      <c r="D16" s="162">
        <v>0</v>
      </c>
      <c r="E16" s="74" t="s">
        <v>199</v>
      </c>
      <c r="F16" s="16"/>
      <c r="G16" s="14"/>
    </row>
    <row r="17" spans="1:7" ht="15.75" x14ac:dyDescent="0.25">
      <c r="A17" s="160">
        <v>0</v>
      </c>
      <c r="B17" s="67" t="s">
        <v>220</v>
      </c>
      <c r="C17" s="71"/>
      <c r="D17" s="162">
        <v>0</v>
      </c>
      <c r="E17" s="74" t="s">
        <v>200</v>
      </c>
      <c r="F17" s="16"/>
      <c r="G17" s="14"/>
    </row>
    <row r="18" spans="1:7" ht="15.75" x14ac:dyDescent="0.25">
      <c r="A18" s="160">
        <v>0</v>
      </c>
      <c r="B18" s="67" t="s">
        <v>221</v>
      </c>
      <c r="C18" s="71"/>
      <c r="D18" s="162">
        <v>0</v>
      </c>
      <c r="E18" s="74" t="s">
        <v>201</v>
      </c>
      <c r="F18" s="16"/>
      <c r="G18" s="14"/>
    </row>
    <row r="19" spans="1:7" ht="15.75" x14ac:dyDescent="0.25">
      <c r="A19" s="160">
        <v>0</v>
      </c>
      <c r="B19" s="67" t="s">
        <v>222</v>
      </c>
      <c r="C19" s="71"/>
      <c r="D19" s="162">
        <v>0</v>
      </c>
      <c r="E19" s="74" t="s">
        <v>202</v>
      </c>
      <c r="F19" s="16"/>
      <c r="G19" s="16"/>
    </row>
    <row r="20" spans="1:7" ht="15.75" x14ac:dyDescent="0.25">
      <c r="A20" s="160">
        <v>0</v>
      </c>
      <c r="B20" s="67" t="s">
        <v>223</v>
      </c>
      <c r="C20" s="71"/>
      <c r="D20" s="162">
        <v>0</v>
      </c>
      <c r="E20" s="74" t="s">
        <v>203</v>
      </c>
      <c r="F20" s="16"/>
      <c r="G20" s="14"/>
    </row>
    <row r="21" spans="1:7" ht="15.75" x14ac:dyDescent="0.25">
      <c r="A21" s="160">
        <v>0</v>
      </c>
      <c r="B21" s="67" t="s">
        <v>224</v>
      </c>
      <c r="C21" s="71"/>
      <c r="D21" s="162">
        <v>0</v>
      </c>
      <c r="E21" s="74" t="s">
        <v>204</v>
      </c>
      <c r="F21" s="16"/>
      <c r="G21" s="14"/>
    </row>
    <row r="22" spans="1:7" ht="15.75" x14ac:dyDescent="0.25">
      <c r="A22" s="160">
        <v>0</v>
      </c>
      <c r="B22" s="67" t="s">
        <v>225</v>
      </c>
      <c r="C22" s="71"/>
      <c r="D22" s="162">
        <v>0</v>
      </c>
      <c r="E22" s="74" t="s">
        <v>205</v>
      </c>
      <c r="F22" s="16"/>
      <c r="G22" s="14"/>
    </row>
    <row r="23" spans="1:7" ht="15.75" x14ac:dyDescent="0.25">
      <c r="A23" s="160">
        <v>0</v>
      </c>
      <c r="B23" s="67" t="s">
        <v>226</v>
      </c>
      <c r="C23" s="71"/>
      <c r="D23" s="162">
        <v>0</v>
      </c>
      <c r="E23" s="74" t="s">
        <v>206</v>
      </c>
      <c r="F23" s="16"/>
      <c r="G23" s="14"/>
    </row>
    <row r="24" spans="1:7" ht="15.75" x14ac:dyDescent="0.25">
      <c r="A24" s="160">
        <v>0</v>
      </c>
      <c r="B24" s="67" t="s">
        <v>227</v>
      </c>
      <c r="C24" s="71"/>
      <c r="D24" s="162">
        <v>0</v>
      </c>
      <c r="E24" s="74" t="s">
        <v>207</v>
      </c>
      <c r="F24" s="16"/>
      <c r="G24" s="14"/>
    </row>
    <row r="25" spans="1:7" ht="15.75" x14ac:dyDescent="0.25">
      <c r="A25" s="160">
        <v>0</v>
      </c>
      <c r="B25" s="67" t="s">
        <v>228</v>
      </c>
      <c r="C25" s="71"/>
      <c r="D25" s="162">
        <v>0</v>
      </c>
      <c r="E25" s="74" t="s">
        <v>208</v>
      </c>
      <c r="F25" s="16"/>
      <c r="G25" s="14"/>
    </row>
    <row r="26" spans="1:7" ht="15.75" x14ac:dyDescent="0.25">
      <c r="A26" s="160">
        <v>0</v>
      </c>
      <c r="B26" s="67" t="s">
        <v>229</v>
      </c>
      <c r="C26" s="71"/>
      <c r="D26" s="162">
        <v>0</v>
      </c>
      <c r="E26" s="74" t="s">
        <v>209</v>
      </c>
      <c r="F26" s="16"/>
      <c r="G26" s="14"/>
    </row>
    <row r="27" spans="1:7" ht="15.75" x14ac:dyDescent="0.25">
      <c r="A27" s="160">
        <v>0</v>
      </c>
      <c r="B27" s="67" t="s">
        <v>230</v>
      </c>
      <c r="C27" s="71"/>
      <c r="D27" s="162">
        <v>0</v>
      </c>
      <c r="E27" s="74" t="s">
        <v>210</v>
      </c>
      <c r="F27" s="16"/>
      <c r="G27" s="14"/>
    </row>
    <row r="28" spans="1:7" ht="15.75" x14ac:dyDescent="0.25">
      <c r="A28" s="160">
        <v>0</v>
      </c>
      <c r="B28" s="67" t="s">
        <v>231</v>
      </c>
      <c r="C28" s="71"/>
      <c r="D28" s="162">
        <v>0</v>
      </c>
      <c r="E28" s="74" t="s">
        <v>211</v>
      </c>
      <c r="F28" s="16"/>
      <c r="G28" s="14"/>
    </row>
    <row r="29" spans="1:7" ht="15.75" x14ac:dyDescent="0.25">
      <c r="A29" s="160">
        <v>0</v>
      </c>
      <c r="B29" s="67" t="s">
        <v>232</v>
      </c>
      <c r="C29" s="71"/>
      <c r="D29" s="162">
        <v>0</v>
      </c>
      <c r="E29" s="74" t="s">
        <v>212</v>
      </c>
      <c r="F29" s="16"/>
      <c r="G29" s="14"/>
    </row>
    <row r="30" spans="1:7" ht="16.5" thickBot="1" x14ac:dyDescent="0.3">
      <c r="A30" s="80">
        <f>SUM(A10:A29)</f>
        <v>0</v>
      </c>
      <c r="B30" s="68" t="s">
        <v>273</v>
      </c>
      <c r="C30" s="72"/>
      <c r="D30" s="83">
        <f>SUM(D10:D29)</f>
        <v>0</v>
      </c>
      <c r="E30" s="75" t="s">
        <v>274</v>
      </c>
      <c r="F30" s="14"/>
      <c r="G30" s="14"/>
    </row>
    <row r="31" spans="1:7" x14ac:dyDescent="0.25">
      <c r="A31" s="81"/>
      <c r="B31" s="93" t="str">
        <f>B53</f>
        <v>Task oriented</v>
      </c>
      <c r="C31" s="73"/>
      <c r="D31" s="84"/>
      <c r="E31" s="93" t="str">
        <f>E53</f>
        <v>Relationally oriented</v>
      </c>
    </row>
    <row r="32" spans="1:7" x14ac:dyDescent="0.25">
      <c r="A32" s="165" t="s">
        <v>625</v>
      </c>
      <c r="B32" s="86" t="s">
        <v>624</v>
      </c>
      <c r="C32" s="70"/>
      <c r="D32" s="163" t="s">
        <v>625</v>
      </c>
      <c r="E32" s="87" t="s">
        <v>624</v>
      </c>
    </row>
    <row r="33" spans="1:5" x14ac:dyDescent="0.25">
      <c r="A33" s="160">
        <v>0</v>
      </c>
      <c r="B33" s="69" t="s">
        <v>238</v>
      </c>
      <c r="C33" s="73"/>
      <c r="D33" s="164">
        <v>0</v>
      </c>
      <c r="E33" s="76" t="s">
        <v>233</v>
      </c>
    </row>
    <row r="34" spans="1:5" x14ac:dyDescent="0.25">
      <c r="A34" s="160">
        <v>0</v>
      </c>
      <c r="B34" s="69" t="s">
        <v>234</v>
      </c>
      <c r="C34" s="73"/>
      <c r="D34" s="164">
        <v>0</v>
      </c>
      <c r="E34" s="76" t="s">
        <v>235</v>
      </c>
    </row>
    <row r="35" spans="1:5" x14ac:dyDescent="0.25">
      <c r="A35" s="160">
        <v>0</v>
      </c>
      <c r="B35" s="69" t="s">
        <v>236</v>
      </c>
      <c r="C35" s="73"/>
      <c r="D35" s="164">
        <v>0</v>
      </c>
      <c r="E35" s="76" t="s">
        <v>237</v>
      </c>
    </row>
    <row r="36" spans="1:5" x14ac:dyDescent="0.25">
      <c r="A36" s="160">
        <v>0</v>
      </c>
      <c r="B36" s="69" t="s">
        <v>239</v>
      </c>
      <c r="C36" s="73"/>
      <c r="D36" s="164">
        <v>0</v>
      </c>
      <c r="E36" s="76" t="s">
        <v>240</v>
      </c>
    </row>
    <row r="37" spans="1:5" x14ac:dyDescent="0.25">
      <c r="A37" s="160">
        <v>0</v>
      </c>
      <c r="B37" s="69" t="s">
        <v>241</v>
      </c>
      <c r="C37" s="73"/>
      <c r="D37" s="164">
        <v>0</v>
      </c>
      <c r="E37" s="76" t="s">
        <v>242</v>
      </c>
    </row>
    <row r="38" spans="1:5" x14ac:dyDescent="0.25">
      <c r="A38" s="160">
        <v>0</v>
      </c>
      <c r="B38" s="69" t="s">
        <v>243</v>
      </c>
      <c r="C38" s="73"/>
      <c r="D38" s="164">
        <v>0</v>
      </c>
      <c r="E38" s="76" t="s">
        <v>244</v>
      </c>
    </row>
    <row r="39" spans="1:5" x14ac:dyDescent="0.25">
      <c r="A39" s="160">
        <v>0</v>
      </c>
      <c r="B39" s="69" t="s">
        <v>245</v>
      </c>
      <c r="C39" s="73"/>
      <c r="D39" s="164">
        <v>0</v>
      </c>
      <c r="E39" s="76" t="s">
        <v>246</v>
      </c>
    </row>
    <row r="40" spans="1:5" x14ac:dyDescent="0.25">
      <c r="A40" s="160">
        <v>0</v>
      </c>
      <c r="B40" s="69" t="s">
        <v>247</v>
      </c>
      <c r="C40" s="73"/>
      <c r="D40" s="164">
        <v>0</v>
      </c>
      <c r="E40" s="76" t="s">
        <v>248</v>
      </c>
    </row>
    <row r="41" spans="1:5" x14ac:dyDescent="0.25">
      <c r="A41" s="160">
        <v>0</v>
      </c>
      <c r="B41" s="69" t="s">
        <v>249</v>
      </c>
      <c r="C41" s="73"/>
      <c r="D41" s="164">
        <v>0</v>
      </c>
      <c r="E41" s="76" t="s">
        <v>250</v>
      </c>
    </row>
    <row r="42" spans="1:5" x14ac:dyDescent="0.25">
      <c r="A42" s="160">
        <v>0</v>
      </c>
      <c r="B42" s="69" t="s">
        <v>251</v>
      </c>
      <c r="C42" s="73"/>
      <c r="D42" s="164">
        <v>0</v>
      </c>
      <c r="E42" s="76" t="s">
        <v>252</v>
      </c>
    </row>
    <row r="43" spans="1:5" x14ac:dyDescent="0.25">
      <c r="A43" s="160">
        <v>0</v>
      </c>
      <c r="B43" s="69" t="s">
        <v>253</v>
      </c>
      <c r="C43" s="73"/>
      <c r="D43" s="164">
        <v>0</v>
      </c>
      <c r="E43" s="76" t="s">
        <v>254</v>
      </c>
    </row>
    <row r="44" spans="1:5" x14ac:dyDescent="0.25">
      <c r="A44" s="160">
        <v>0</v>
      </c>
      <c r="B44" s="69" t="s">
        <v>255</v>
      </c>
      <c r="C44" s="73"/>
      <c r="D44" s="164">
        <v>0</v>
      </c>
      <c r="E44" s="76" t="s">
        <v>256</v>
      </c>
    </row>
    <row r="45" spans="1:5" x14ac:dyDescent="0.25">
      <c r="A45" s="160">
        <v>0</v>
      </c>
      <c r="B45" s="69" t="s">
        <v>257</v>
      </c>
      <c r="C45" s="73"/>
      <c r="D45" s="164">
        <v>0</v>
      </c>
      <c r="E45" s="76" t="s">
        <v>258</v>
      </c>
    </row>
    <row r="46" spans="1:5" x14ac:dyDescent="0.25">
      <c r="A46" s="160">
        <v>0</v>
      </c>
      <c r="B46" s="69" t="s">
        <v>259</v>
      </c>
      <c r="C46" s="73"/>
      <c r="D46" s="164">
        <v>0</v>
      </c>
      <c r="E46" s="76" t="s">
        <v>260</v>
      </c>
    </row>
    <row r="47" spans="1:5" x14ac:dyDescent="0.25">
      <c r="A47" s="160">
        <v>0</v>
      </c>
      <c r="B47" s="69" t="s">
        <v>261</v>
      </c>
      <c r="C47" s="73"/>
      <c r="D47" s="164">
        <v>0</v>
      </c>
      <c r="E47" s="76" t="s">
        <v>262</v>
      </c>
    </row>
    <row r="48" spans="1:5" x14ac:dyDescent="0.25">
      <c r="A48" s="160">
        <v>0</v>
      </c>
      <c r="B48" s="69" t="s">
        <v>263</v>
      </c>
      <c r="C48" s="73"/>
      <c r="D48" s="164">
        <v>0</v>
      </c>
      <c r="E48" s="76" t="s">
        <v>264</v>
      </c>
    </row>
    <row r="49" spans="1:5" x14ac:dyDescent="0.25">
      <c r="A49" s="160">
        <v>0</v>
      </c>
      <c r="B49" s="69" t="s">
        <v>265</v>
      </c>
      <c r="C49" s="73"/>
      <c r="D49" s="164">
        <v>0</v>
      </c>
      <c r="E49" s="76" t="s">
        <v>266</v>
      </c>
    </row>
    <row r="50" spans="1:5" x14ac:dyDescent="0.25">
      <c r="A50" s="160">
        <v>0</v>
      </c>
      <c r="B50" s="69" t="s">
        <v>267</v>
      </c>
      <c r="C50" s="73"/>
      <c r="D50" s="164">
        <v>0</v>
      </c>
      <c r="E50" s="76" t="s">
        <v>268</v>
      </c>
    </row>
    <row r="51" spans="1:5" x14ac:dyDescent="0.25">
      <c r="A51" s="160">
        <v>0</v>
      </c>
      <c r="B51" s="69" t="s">
        <v>269</v>
      </c>
      <c r="C51" s="73"/>
      <c r="D51" s="164">
        <v>0</v>
      </c>
      <c r="E51" s="76" t="s">
        <v>270</v>
      </c>
    </row>
    <row r="52" spans="1:5" x14ac:dyDescent="0.25">
      <c r="A52" s="160">
        <v>0</v>
      </c>
      <c r="B52" s="69" t="s">
        <v>271</v>
      </c>
      <c r="C52" s="73"/>
      <c r="D52" s="164">
        <v>0</v>
      </c>
      <c r="E52" s="76" t="s">
        <v>272</v>
      </c>
    </row>
    <row r="53" spans="1:5" ht="15.75" thickBot="1" x14ac:dyDescent="0.3">
      <c r="A53" s="82">
        <f>SUM(A33:A52)</f>
        <v>0</v>
      </c>
      <c r="B53" s="77" t="s">
        <v>275</v>
      </c>
      <c r="C53" s="78"/>
      <c r="D53" s="85">
        <f>SUM(D33:D52)</f>
        <v>0</v>
      </c>
      <c r="E53" s="79" t="s">
        <v>276</v>
      </c>
    </row>
  </sheetData>
  <conditionalFormatting sqref="A1:C3 A33:E1048576 A9:E30 A31 C31:D31 A7:C7 C5:C6 D1:E1 D3:E7">
    <cfRule type="cellIs" dxfId="5" priority="5" operator="equal">
      <formula>1</formula>
    </cfRule>
  </conditionalFormatting>
  <conditionalFormatting sqref="A32:E32">
    <cfRule type="cellIs" dxfId="4" priority="4" operator="equal">
      <formula>1</formula>
    </cfRule>
  </conditionalFormatting>
  <conditionalFormatting sqref="A8:E8">
    <cfRule type="cellIs" dxfId="3" priority="3" operator="equal">
      <formula>1</formula>
    </cfRule>
  </conditionalFormatting>
  <conditionalFormatting sqref="B31">
    <cfRule type="cellIs" dxfId="2" priority="2" operator="equal">
      <formula>1</formula>
    </cfRule>
  </conditionalFormatting>
  <conditionalFormatting sqref="E31">
    <cfRule type="cellIs" dxfId="1" priority="1" operator="equal">
      <formula>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53"/>
  <sheetViews>
    <sheetView workbookViewId="0">
      <pane ySplit="8" topLeftCell="A9" activePane="bottomLeft" state="frozen"/>
      <selection pane="bottomLeft" activeCell="A9" sqref="A9"/>
    </sheetView>
  </sheetViews>
  <sheetFormatPr defaultColWidth="9.140625" defaultRowHeight="15" x14ac:dyDescent="0.25"/>
  <cols>
    <col min="1" max="1" width="12.140625" style="7" customWidth="1"/>
    <col min="2" max="2" width="13.28515625" style="7" customWidth="1"/>
    <col min="3" max="3" width="87.140625" style="7" customWidth="1"/>
    <col min="4" max="8" width="13" style="7" customWidth="1"/>
    <col min="9" max="10" width="9.140625" style="7"/>
    <col min="11" max="11" width="10.7109375" style="7" customWidth="1"/>
    <col min="12" max="16384" width="9.140625" style="7"/>
  </cols>
  <sheetData>
    <row r="1" spans="1:8" x14ac:dyDescent="0.25">
      <c r="A1" s="7" t="s">
        <v>331</v>
      </c>
    </row>
    <row r="3" spans="1:8" ht="30" x14ac:dyDescent="0.25">
      <c r="C3" s="119" t="s">
        <v>664</v>
      </c>
    </row>
    <row r="4" spans="1:8" hidden="1" x14ac:dyDescent="0.25"/>
    <row r="5" spans="1:8" hidden="1" x14ac:dyDescent="0.25">
      <c r="C5" s="54" t="s">
        <v>290</v>
      </c>
      <c r="D5" s="54" t="s">
        <v>291</v>
      </c>
      <c r="E5" s="54" t="s">
        <v>292</v>
      </c>
      <c r="F5" s="54" t="s">
        <v>293</v>
      </c>
      <c r="G5" s="54" t="s">
        <v>294</v>
      </c>
      <c r="H5" s="54" t="s">
        <v>176</v>
      </c>
    </row>
    <row r="6" spans="1:8" hidden="1" x14ac:dyDescent="0.25">
      <c r="C6" s="116">
        <f>C52</f>
        <v>0</v>
      </c>
      <c r="D6" s="116">
        <f>D52</f>
        <v>0</v>
      </c>
      <c r="E6" s="116">
        <f t="shared" ref="E6:H6" si="0">E52</f>
        <v>0</v>
      </c>
      <c r="F6" s="116">
        <f t="shared" si="0"/>
        <v>0</v>
      </c>
      <c r="G6" s="116">
        <f t="shared" si="0"/>
        <v>0</v>
      </c>
      <c r="H6" s="116">
        <f t="shared" si="0"/>
        <v>0</v>
      </c>
    </row>
    <row r="7" spans="1:8" hidden="1" x14ac:dyDescent="0.25"/>
    <row r="8" spans="1:8" ht="45" x14ac:dyDescent="0.25">
      <c r="A8" s="114" t="s">
        <v>663</v>
      </c>
      <c r="B8" s="158" t="s">
        <v>662</v>
      </c>
      <c r="C8" s="158" t="s">
        <v>624</v>
      </c>
    </row>
    <row r="9" spans="1:8" ht="30" x14ac:dyDescent="0.25">
      <c r="A9" s="115">
        <v>0</v>
      </c>
      <c r="B9" s="117" t="str">
        <f t="shared" ref="B9:B43" si="1">VLOOKUP(A9,$J$47:$K$50,2,FALSE)</f>
        <v>Not at all</v>
      </c>
      <c r="C9" s="10" t="s">
        <v>296</v>
      </c>
    </row>
    <row r="10" spans="1:8" ht="30" x14ac:dyDescent="0.25">
      <c r="A10" s="115">
        <v>0</v>
      </c>
      <c r="B10" s="117" t="str">
        <f t="shared" si="1"/>
        <v>Not at all</v>
      </c>
      <c r="C10" s="10" t="s">
        <v>297</v>
      </c>
    </row>
    <row r="11" spans="1:8" ht="30" x14ac:dyDescent="0.25">
      <c r="A11" s="115">
        <v>0</v>
      </c>
      <c r="B11" s="117" t="str">
        <f t="shared" si="1"/>
        <v>Not at all</v>
      </c>
      <c r="C11" s="10" t="s">
        <v>298</v>
      </c>
    </row>
    <row r="12" spans="1:8" x14ac:dyDescent="0.25">
      <c r="A12" s="115">
        <v>0</v>
      </c>
      <c r="B12" s="117" t="str">
        <f t="shared" si="1"/>
        <v>Not at all</v>
      </c>
      <c r="C12" s="10" t="s">
        <v>299</v>
      </c>
    </row>
    <row r="13" spans="1:8" x14ac:dyDescent="0.25">
      <c r="A13" s="115">
        <v>0</v>
      </c>
      <c r="B13" s="117" t="str">
        <f t="shared" si="1"/>
        <v>Not at all</v>
      </c>
      <c r="C13" s="10" t="s">
        <v>300</v>
      </c>
    </row>
    <row r="14" spans="1:8" x14ac:dyDescent="0.25">
      <c r="A14" s="115">
        <v>0</v>
      </c>
      <c r="B14" s="117" t="str">
        <f t="shared" si="1"/>
        <v>Not at all</v>
      </c>
      <c r="C14" s="10" t="s">
        <v>301</v>
      </c>
    </row>
    <row r="15" spans="1:8" x14ac:dyDescent="0.25">
      <c r="A15" s="115">
        <v>0</v>
      </c>
      <c r="B15" s="117" t="str">
        <f t="shared" si="1"/>
        <v>Not at all</v>
      </c>
      <c r="C15" s="10" t="s">
        <v>302</v>
      </c>
    </row>
    <row r="16" spans="1:8" x14ac:dyDescent="0.25">
      <c r="A16" s="115">
        <v>0</v>
      </c>
      <c r="B16" s="117" t="str">
        <f t="shared" si="1"/>
        <v>Not at all</v>
      </c>
      <c r="C16" s="10" t="s">
        <v>303</v>
      </c>
    </row>
    <row r="17" spans="1:3" ht="30" x14ac:dyDescent="0.25">
      <c r="A17" s="115">
        <v>0</v>
      </c>
      <c r="B17" s="117" t="str">
        <f t="shared" si="1"/>
        <v>Not at all</v>
      </c>
      <c r="C17" s="10" t="s">
        <v>304</v>
      </c>
    </row>
    <row r="18" spans="1:3" x14ac:dyDescent="0.25">
      <c r="A18" s="115">
        <v>0</v>
      </c>
      <c r="B18" s="117" t="str">
        <f t="shared" si="1"/>
        <v>Not at all</v>
      </c>
      <c r="C18" s="10" t="s">
        <v>305</v>
      </c>
    </row>
    <row r="19" spans="1:3" ht="30" x14ac:dyDescent="0.25">
      <c r="A19" s="115">
        <v>0</v>
      </c>
      <c r="B19" s="117" t="str">
        <f t="shared" si="1"/>
        <v>Not at all</v>
      </c>
      <c r="C19" s="10" t="s">
        <v>306</v>
      </c>
    </row>
    <row r="20" spans="1:3" x14ac:dyDescent="0.25">
      <c r="A20" s="115">
        <v>0</v>
      </c>
      <c r="B20" s="117" t="str">
        <f t="shared" si="1"/>
        <v>Not at all</v>
      </c>
      <c r="C20" s="10" t="s">
        <v>307</v>
      </c>
    </row>
    <row r="21" spans="1:3" ht="30" x14ac:dyDescent="0.25">
      <c r="A21" s="115">
        <v>0</v>
      </c>
      <c r="B21" s="117" t="str">
        <f t="shared" si="1"/>
        <v>Not at all</v>
      </c>
      <c r="C21" s="10" t="s">
        <v>308</v>
      </c>
    </row>
    <row r="22" spans="1:3" ht="30" x14ac:dyDescent="0.25">
      <c r="A22" s="115">
        <v>0</v>
      </c>
      <c r="B22" s="117" t="str">
        <f t="shared" si="1"/>
        <v>Not at all</v>
      </c>
      <c r="C22" s="10" t="s">
        <v>309</v>
      </c>
    </row>
    <row r="23" spans="1:3" ht="30" x14ac:dyDescent="0.25">
      <c r="A23" s="115">
        <v>0</v>
      </c>
      <c r="B23" s="117" t="str">
        <f t="shared" si="1"/>
        <v>Not at all</v>
      </c>
      <c r="C23" s="10" t="s">
        <v>310</v>
      </c>
    </row>
    <row r="24" spans="1:3" x14ac:dyDescent="0.25">
      <c r="A24" s="115">
        <v>0</v>
      </c>
      <c r="B24" s="117" t="str">
        <f t="shared" si="1"/>
        <v>Not at all</v>
      </c>
      <c r="C24" s="10" t="s">
        <v>311</v>
      </c>
    </row>
    <row r="25" spans="1:3" ht="30" x14ac:dyDescent="0.25">
      <c r="A25" s="115">
        <v>0</v>
      </c>
      <c r="B25" s="117" t="str">
        <f t="shared" si="1"/>
        <v>Not at all</v>
      </c>
      <c r="C25" s="10" t="s">
        <v>312</v>
      </c>
    </row>
    <row r="26" spans="1:3" x14ac:dyDescent="0.25">
      <c r="A26" s="115">
        <v>0</v>
      </c>
      <c r="B26" s="117" t="str">
        <f t="shared" si="1"/>
        <v>Not at all</v>
      </c>
      <c r="C26" s="10" t="s">
        <v>313</v>
      </c>
    </row>
    <row r="27" spans="1:3" x14ac:dyDescent="0.25">
      <c r="A27" s="115">
        <v>0</v>
      </c>
      <c r="B27" s="117" t="str">
        <f t="shared" si="1"/>
        <v>Not at all</v>
      </c>
      <c r="C27" s="10" t="s">
        <v>314</v>
      </c>
    </row>
    <row r="28" spans="1:3" x14ac:dyDescent="0.25">
      <c r="A28" s="115">
        <v>0</v>
      </c>
      <c r="B28" s="117" t="str">
        <f t="shared" si="1"/>
        <v>Not at all</v>
      </c>
      <c r="C28" s="10" t="s">
        <v>315</v>
      </c>
    </row>
    <row r="29" spans="1:3" x14ac:dyDescent="0.25">
      <c r="A29" s="115">
        <v>0</v>
      </c>
      <c r="B29" s="117" t="str">
        <f t="shared" si="1"/>
        <v>Not at all</v>
      </c>
      <c r="C29" s="10" t="s">
        <v>316</v>
      </c>
    </row>
    <row r="30" spans="1:3" ht="30" x14ac:dyDescent="0.25">
      <c r="A30" s="115">
        <v>0</v>
      </c>
      <c r="B30" s="117" t="str">
        <f t="shared" si="1"/>
        <v>Not at all</v>
      </c>
      <c r="C30" s="10" t="s">
        <v>317</v>
      </c>
    </row>
    <row r="31" spans="1:3" ht="30" x14ac:dyDescent="0.25">
      <c r="A31" s="115">
        <v>0</v>
      </c>
      <c r="B31" s="117" t="str">
        <f t="shared" si="1"/>
        <v>Not at all</v>
      </c>
      <c r="C31" s="10" t="s">
        <v>318</v>
      </c>
    </row>
    <row r="32" spans="1:3" ht="30" x14ac:dyDescent="0.25">
      <c r="A32" s="115">
        <v>0</v>
      </c>
      <c r="B32" s="117" t="str">
        <f t="shared" si="1"/>
        <v>Not at all</v>
      </c>
      <c r="C32" s="10" t="s">
        <v>319</v>
      </c>
    </row>
    <row r="33" spans="1:11" x14ac:dyDescent="0.25">
      <c r="A33" s="115">
        <v>0</v>
      </c>
      <c r="B33" s="117" t="str">
        <f t="shared" si="1"/>
        <v>Not at all</v>
      </c>
      <c r="C33" s="10" t="s">
        <v>320</v>
      </c>
    </row>
    <row r="34" spans="1:11" x14ac:dyDescent="0.25">
      <c r="A34" s="115">
        <v>0</v>
      </c>
      <c r="B34" s="117" t="str">
        <f t="shared" si="1"/>
        <v>Not at all</v>
      </c>
      <c r="C34" s="10" t="s">
        <v>321</v>
      </c>
    </row>
    <row r="35" spans="1:11" x14ac:dyDescent="0.25">
      <c r="A35" s="115">
        <v>0</v>
      </c>
      <c r="B35" s="117" t="str">
        <f t="shared" si="1"/>
        <v>Not at all</v>
      </c>
      <c r="C35" s="10" t="s">
        <v>322</v>
      </c>
    </row>
    <row r="36" spans="1:11" x14ac:dyDescent="0.25">
      <c r="A36" s="115">
        <v>0</v>
      </c>
      <c r="B36" s="117" t="str">
        <f t="shared" si="1"/>
        <v>Not at all</v>
      </c>
      <c r="C36" s="10" t="s">
        <v>323</v>
      </c>
    </row>
    <row r="37" spans="1:11" ht="30" x14ac:dyDescent="0.25">
      <c r="A37" s="115">
        <v>0</v>
      </c>
      <c r="B37" s="117" t="str">
        <f t="shared" si="1"/>
        <v>Not at all</v>
      </c>
      <c r="C37" s="10" t="s">
        <v>324</v>
      </c>
    </row>
    <row r="38" spans="1:11" ht="30" x14ac:dyDescent="0.25">
      <c r="A38" s="115">
        <v>0</v>
      </c>
      <c r="B38" s="117" t="str">
        <f t="shared" si="1"/>
        <v>Not at all</v>
      </c>
      <c r="C38" s="10" t="s">
        <v>325</v>
      </c>
    </row>
    <row r="39" spans="1:11" ht="30" x14ac:dyDescent="0.25">
      <c r="A39" s="115">
        <v>0</v>
      </c>
      <c r="B39" s="117" t="str">
        <f t="shared" si="1"/>
        <v>Not at all</v>
      </c>
      <c r="C39" s="10" t="s">
        <v>326</v>
      </c>
    </row>
    <row r="40" spans="1:11" x14ac:dyDescent="0.25">
      <c r="A40" s="115">
        <v>0</v>
      </c>
      <c r="B40" s="117" t="str">
        <f t="shared" si="1"/>
        <v>Not at all</v>
      </c>
      <c r="C40" s="10" t="s">
        <v>327</v>
      </c>
    </row>
    <row r="41" spans="1:11" ht="30" x14ac:dyDescent="0.25">
      <c r="A41" s="115">
        <v>0</v>
      </c>
      <c r="B41" s="117" t="str">
        <f t="shared" si="1"/>
        <v>Not at all</v>
      </c>
      <c r="C41" s="10" t="s">
        <v>328</v>
      </c>
    </row>
    <row r="42" spans="1:11" x14ac:dyDescent="0.25">
      <c r="A42" s="115">
        <v>0</v>
      </c>
      <c r="B42" s="117" t="str">
        <f t="shared" si="1"/>
        <v>Not at all</v>
      </c>
      <c r="C42" s="10" t="s">
        <v>329</v>
      </c>
    </row>
    <row r="43" spans="1:11" x14ac:dyDescent="0.25">
      <c r="A43" s="115">
        <v>0</v>
      </c>
      <c r="B43" s="117" t="str">
        <f t="shared" si="1"/>
        <v>Not at all</v>
      </c>
      <c r="C43" s="10" t="s">
        <v>330</v>
      </c>
    </row>
    <row r="44" spans="1:11" x14ac:dyDescent="0.25">
      <c r="A44" s="115">
        <v>0</v>
      </c>
      <c r="B44" s="117" t="str">
        <f>VLOOKUP(A44,$J$47:$K$50,2,FALSE)</f>
        <v>Not at all</v>
      </c>
      <c r="C44" s="10" t="s">
        <v>295</v>
      </c>
    </row>
    <row r="46" spans="1:11" hidden="1" x14ac:dyDescent="0.25">
      <c r="C46" s="54">
        <f>A9</f>
        <v>0</v>
      </c>
      <c r="D46" s="54">
        <f>A10</f>
        <v>0</v>
      </c>
      <c r="E46" s="54">
        <f>A11</f>
        <v>0</v>
      </c>
      <c r="F46" s="54">
        <f>A12</f>
        <v>0</v>
      </c>
      <c r="G46" s="54">
        <f>A13</f>
        <v>0</v>
      </c>
      <c r="H46" s="54">
        <f>A14</f>
        <v>0</v>
      </c>
    </row>
    <row r="47" spans="1:11" hidden="1" x14ac:dyDescent="0.25">
      <c r="C47" s="54">
        <f>A15</f>
        <v>0</v>
      </c>
      <c r="D47" s="54">
        <f>A16</f>
        <v>0</v>
      </c>
      <c r="E47" s="54">
        <f>A17</f>
        <v>0</v>
      </c>
      <c r="F47" s="54">
        <f>A18</f>
        <v>0</v>
      </c>
      <c r="G47" s="54">
        <f>A19</f>
        <v>0</v>
      </c>
      <c r="H47" s="54">
        <f>A20</f>
        <v>0</v>
      </c>
      <c r="J47" s="7">
        <v>0</v>
      </c>
      <c r="K47" s="7" t="s">
        <v>620</v>
      </c>
    </row>
    <row r="48" spans="1:11" hidden="1" x14ac:dyDescent="0.25">
      <c r="C48" s="54">
        <f>A21</f>
        <v>0</v>
      </c>
      <c r="D48" s="54">
        <f>A22</f>
        <v>0</v>
      </c>
      <c r="E48" s="54">
        <f>A23</f>
        <v>0</v>
      </c>
      <c r="F48" s="54">
        <f>A24</f>
        <v>0</v>
      </c>
      <c r="G48" s="54">
        <f>A25</f>
        <v>0</v>
      </c>
      <c r="H48" s="54">
        <f>A26</f>
        <v>0</v>
      </c>
      <c r="J48" s="7">
        <v>1</v>
      </c>
      <c r="K48" s="7" t="s">
        <v>621</v>
      </c>
    </row>
    <row r="49" spans="3:11" hidden="1" x14ac:dyDescent="0.25">
      <c r="C49" s="54">
        <f>A27</f>
        <v>0</v>
      </c>
      <c r="D49" s="54">
        <f>A28</f>
        <v>0</v>
      </c>
      <c r="E49" s="54">
        <f>A29</f>
        <v>0</v>
      </c>
      <c r="F49" s="54">
        <f>A30</f>
        <v>0</v>
      </c>
      <c r="G49" s="54">
        <f>A31</f>
        <v>0</v>
      </c>
      <c r="H49" s="54">
        <f>A32</f>
        <v>0</v>
      </c>
      <c r="J49" s="7">
        <v>2</v>
      </c>
      <c r="K49" s="7" t="s">
        <v>622</v>
      </c>
    </row>
    <row r="50" spans="3:11" hidden="1" x14ac:dyDescent="0.25">
      <c r="C50" s="54">
        <f>A33</f>
        <v>0</v>
      </c>
      <c r="D50" s="54">
        <f>A34</f>
        <v>0</v>
      </c>
      <c r="E50" s="54">
        <f>A35</f>
        <v>0</v>
      </c>
      <c r="F50" s="54">
        <f>A36</f>
        <v>0</v>
      </c>
      <c r="G50" s="54">
        <f>A37</f>
        <v>0</v>
      </c>
      <c r="H50" s="54">
        <f>A38</f>
        <v>0</v>
      </c>
      <c r="J50" s="7">
        <v>3</v>
      </c>
      <c r="K50" s="7" t="s">
        <v>623</v>
      </c>
    </row>
    <row r="51" spans="3:11" hidden="1" x14ac:dyDescent="0.25">
      <c r="C51" s="118">
        <f>A39</f>
        <v>0</v>
      </c>
      <c r="D51" s="118">
        <f>A40</f>
        <v>0</v>
      </c>
      <c r="E51" s="118">
        <f>A41</f>
        <v>0</v>
      </c>
      <c r="F51" s="118">
        <f>A42</f>
        <v>0</v>
      </c>
      <c r="G51" s="118">
        <f>A43</f>
        <v>0</v>
      </c>
      <c r="H51" s="118">
        <f>A44</f>
        <v>0</v>
      </c>
    </row>
    <row r="52" spans="3:11" hidden="1" x14ac:dyDescent="0.25">
      <c r="C52" s="54">
        <f t="shared" ref="C52:H52" si="2">SUM(C46:C51)</f>
        <v>0</v>
      </c>
      <c r="D52" s="54">
        <f t="shared" si="2"/>
        <v>0</v>
      </c>
      <c r="E52" s="54">
        <f t="shared" si="2"/>
        <v>0</v>
      </c>
      <c r="F52" s="54">
        <f t="shared" si="2"/>
        <v>0</v>
      </c>
      <c r="G52" s="54">
        <f t="shared" si="2"/>
        <v>0</v>
      </c>
      <c r="H52" s="54">
        <f t="shared" si="2"/>
        <v>0</v>
      </c>
    </row>
    <row r="53" spans="3:11" hidden="1" x14ac:dyDescent="0.25">
      <c r="C53" s="54" t="s">
        <v>290</v>
      </c>
      <c r="D53" s="54" t="s">
        <v>291</v>
      </c>
      <c r="E53" s="54" t="s">
        <v>292</v>
      </c>
      <c r="F53" s="54" t="s">
        <v>293</v>
      </c>
      <c r="G53" s="54" t="s">
        <v>294</v>
      </c>
      <c r="H53" s="54" t="s">
        <v>176</v>
      </c>
    </row>
  </sheetData>
  <sortState xmlns:xlrd2="http://schemas.microsoft.com/office/spreadsheetml/2017/richdata2" ref="J49:J52">
    <sortCondition ref="J48"/>
  </sortState>
  <conditionalFormatting sqref="C6:H6">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horizontalDpi="4294967294"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96"/>
  <sheetViews>
    <sheetView workbookViewId="0">
      <pane ySplit="3" topLeftCell="A4" activePane="bottomLeft" state="frozen"/>
      <selection pane="bottomLeft" activeCell="A8" sqref="A8"/>
    </sheetView>
  </sheetViews>
  <sheetFormatPr defaultRowHeight="15" x14ac:dyDescent="0.25"/>
  <cols>
    <col min="1" max="1" width="3.140625" style="7" customWidth="1"/>
    <col min="2" max="2" width="95.140625" style="15" customWidth="1"/>
  </cols>
  <sheetData>
    <row r="1" spans="1:2" ht="30" x14ac:dyDescent="0.25">
      <c r="B1" s="10" t="s">
        <v>629</v>
      </c>
    </row>
    <row r="3" spans="1:2" ht="30" x14ac:dyDescent="0.25">
      <c r="B3" s="94" t="s">
        <v>630</v>
      </c>
    </row>
    <row r="5" spans="1:2" x14ac:dyDescent="0.25">
      <c r="A5" s="95" t="s">
        <v>631</v>
      </c>
      <c r="B5" s="96"/>
    </row>
    <row r="6" spans="1:2" x14ac:dyDescent="0.25">
      <c r="A6" s="97"/>
      <c r="B6" s="98"/>
    </row>
    <row r="7" spans="1:2" x14ac:dyDescent="0.25">
      <c r="A7" s="97" t="s">
        <v>332</v>
      </c>
      <c r="B7" s="166"/>
    </row>
    <row r="8" spans="1:2" ht="30" x14ac:dyDescent="0.25">
      <c r="A8" s="174">
        <v>0</v>
      </c>
      <c r="B8" s="166" t="s">
        <v>333</v>
      </c>
    </row>
    <row r="9" spans="1:2" ht="30" x14ac:dyDescent="0.25">
      <c r="A9" s="174">
        <v>0</v>
      </c>
      <c r="B9" s="166" t="s">
        <v>334</v>
      </c>
    </row>
    <row r="10" spans="1:2" ht="30" x14ac:dyDescent="0.25">
      <c r="A10" s="174">
        <v>0</v>
      </c>
      <c r="B10" s="166" t="s">
        <v>335</v>
      </c>
    </row>
    <row r="11" spans="1:2" ht="30" x14ac:dyDescent="0.25">
      <c r="A11" s="174">
        <v>0</v>
      </c>
      <c r="B11" s="166" t="s">
        <v>336</v>
      </c>
    </row>
    <row r="12" spans="1:2" ht="30" x14ac:dyDescent="0.25">
      <c r="A12" s="174">
        <v>0</v>
      </c>
      <c r="B12" s="166" t="s">
        <v>337</v>
      </c>
    </row>
    <row r="13" spans="1:2" x14ac:dyDescent="0.25">
      <c r="A13" s="174"/>
      <c r="B13" s="166"/>
    </row>
    <row r="14" spans="1:2" x14ac:dyDescent="0.25">
      <c r="A14" s="184" t="s">
        <v>338</v>
      </c>
      <c r="B14" s="166"/>
    </row>
    <row r="15" spans="1:2" x14ac:dyDescent="0.25">
      <c r="A15" s="174">
        <v>0</v>
      </c>
      <c r="B15" s="166" t="s">
        <v>339</v>
      </c>
    </row>
    <row r="16" spans="1:2" x14ac:dyDescent="0.25">
      <c r="A16" s="174">
        <v>0</v>
      </c>
      <c r="B16" s="166" t="s">
        <v>340</v>
      </c>
    </row>
    <row r="17" spans="1:2" ht="30" x14ac:dyDescent="0.25">
      <c r="A17" s="174">
        <v>0</v>
      </c>
      <c r="B17" s="166" t="s">
        <v>341</v>
      </c>
    </row>
    <row r="18" spans="1:2" ht="30" x14ac:dyDescent="0.25">
      <c r="A18" s="174">
        <v>0</v>
      </c>
      <c r="B18" s="166" t="s">
        <v>342</v>
      </c>
    </row>
    <row r="19" spans="1:2" ht="30" x14ac:dyDescent="0.25">
      <c r="A19" s="174">
        <v>0</v>
      </c>
      <c r="B19" s="166" t="s">
        <v>343</v>
      </c>
    </row>
    <row r="20" spans="1:2" ht="30" x14ac:dyDescent="0.25">
      <c r="A20" s="174">
        <v>0</v>
      </c>
      <c r="B20" s="166" t="s">
        <v>344</v>
      </c>
    </row>
    <row r="21" spans="1:2" x14ac:dyDescent="0.25">
      <c r="A21" s="174"/>
      <c r="B21" s="166"/>
    </row>
    <row r="22" spans="1:2" x14ac:dyDescent="0.25">
      <c r="A22" s="184" t="s">
        <v>345</v>
      </c>
      <c r="B22" s="166"/>
    </row>
    <row r="23" spans="1:2" ht="30" x14ac:dyDescent="0.25">
      <c r="A23" s="174">
        <v>0</v>
      </c>
      <c r="B23" s="166" t="s">
        <v>346</v>
      </c>
    </row>
    <row r="24" spans="1:2" ht="30" x14ac:dyDescent="0.25">
      <c r="A24" s="174">
        <v>0</v>
      </c>
      <c r="B24" s="166" t="s">
        <v>347</v>
      </c>
    </row>
    <row r="25" spans="1:2" ht="30" x14ac:dyDescent="0.25">
      <c r="A25" s="174">
        <v>0</v>
      </c>
      <c r="B25" s="166" t="s">
        <v>348</v>
      </c>
    </row>
    <row r="26" spans="1:2" ht="30" x14ac:dyDescent="0.25">
      <c r="A26" s="175">
        <v>0</v>
      </c>
      <c r="B26" s="167" t="s">
        <v>349</v>
      </c>
    </row>
    <row r="27" spans="1:2" x14ac:dyDescent="0.25">
      <c r="A27" s="176"/>
      <c r="B27" s="10"/>
    </row>
    <row r="28" spans="1:2" x14ac:dyDescent="0.25">
      <c r="A28" s="183" t="s">
        <v>672</v>
      </c>
      <c r="B28" s="168"/>
    </row>
    <row r="29" spans="1:2" x14ac:dyDescent="0.25">
      <c r="A29" s="177">
        <v>0</v>
      </c>
      <c r="B29" s="169" t="s">
        <v>350</v>
      </c>
    </row>
    <row r="30" spans="1:2" ht="30" x14ac:dyDescent="0.25">
      <c r="A30" s="177">
        <v>0</v>
      </c>
      <c r="B30" s="169" t="s">
        <v>351</v>
      </c>
    </row>
    <row r="31" spans="1:2" ht="30" x14ac:dyDescent="0.25">
      <c r="A31" s="178">
        <v>0</v>
      </c>
      <c r="B31" s="170" t="s">
        <v>352</v>
      </c>
    </row>
    <row r="32" spans="1:2" x14ac:dyDescent="0.25">
      <c r="A32" s="176"/>
      <c r="B32" s="10"/>
    </row>
    <row r="33" spans="1:2" x14ac:dyDescent="0.25">
      <c r="A33" s="182" t="s">
        <v>673</v>
      </c>
      <c r="B33" s="171"/>
    </row>
    <row r="34" spans="1:2" x14ac:dyDescent="0.25">
      <c r="A34" s="179"/>
      <c r="B34" s="172"/>
    </row>
    <row r="35" spans="1:2" x14ac:dyDescent="0.25">
      <c r="A35" s="181" t="s">
        <v>353</v>
      </c>
      <c r="B35" s="172"/>
    </row>
    <row r="36" spans="1:2" ht="30" x14ac:dyDescent="0.25">
      <c r="A36" s="179">
        <v>0</v>
      </c>
      <c r="B36" s="172" t="s">
        <v>354</v>
      </c>
    </row>
    <row r="37" spans="1:2" x14ac:dyDescent="0.25">
      <c r="A37" s="179">
        <v>0</v>
      </c>
      <c r="B37" s="172" t="s">
        <v>355</v>
      </c>
    </row>
    <row r="38" spans="1:2" x14ac:dyDescent="0.25">
      <c r="A38" s="179"/>
      <c r="B38" s="172" t="s">
        <v>356</v>
      </c>
    </row>
    <row r="39" spans="1:2" x14ac:dyDescent="0.25">
      <c r="A39" s="179"/>
      <c r="B39" s="172"/>
    </row>
    <row r="40" spans="1:2" x14ac:dyDescent="0.25">
      <c r="A40" s="181" t="s">
        <v>357</v>
      </c>
      <c r="B40" s="172"/>
    </row>
    <row r="41" spans="1:2" ht="30" x14ac:dyDescent="0.25">
      <c r="A41" s="179">
        <v>0</v>
      </c>
      <c r="B41" s="172" t="s">
        <v>358</v>
      </c>
    </row>
    <row r="42" spans="1:2" ht="30" x14ac:dyDescent="0.25">
      <c r="A42" s="179">
        <v>0</v>
      </c>
      <c r="B42" s="172" t="s">
        <v>359</v>
      </c>
    </row>
    <row r="43" spans="1:2" ht="30" x14ac:dyDescent="0.25">
      <c r="A43" s="179">
        <v>0</v>
      </c>
      <c r="B43" s="172" t="s">
        <v>360</v>
      </c>
    </row>
    <row r="44" spans="1:2" x14ac:dyDescent="0.25">
      <c r="A44" s="179"/>
      <c r="B44" s="172"/>
    </row>
    <row r="45" spans="1:2" x14ac:dyDescent="0.25">
      <c r="A45" s="181" t="s">
        <v>361</v>
      </c>
      <c r="B45" s="172"/>
    </row>
    <row r="46" spans="1:2" ht="30" x14ac:dyDescent="0.25">
      <c r="A46" s="179">
        <v>0</v>
      </c>
      <c r="B46" s="172" t="s">
        <v>362</v>
      </c>
    </row>
    <row r="47" spans="1:2" ht="30" x14ac:dyDescent="0.25">
      <c r="A47" s="179">
        <v>0</v>
      </c>
      <c r="B47" s="172" t="s">
        <v>363</v>
      </c>
    </row>
    <row r="48" spans="1:2" ht="30" x14ac:dyDescent="0.25">
      <c r="A48" s="179">
        <v>0</v>
      </c>
      <c r="B48" s="172" t="s">
        <v>364</v>
      </c>
    </row>
    <row r="49" spans="1:2" x14ac:dyDescent="0.25">
      <c r="A49" s="179"/>
      <c r="B49" s="172"/>
    </row>
    <row r="50" spans="1:2" x14ac:dyDescent="0.25">
      <c r="A50" s="181" t="s">
        <v>365</v>
      </c>
      <c r="B50" s="172"/>
    </row>
    <row r="51" spans="1:2" ht="30" x14ac:dyDescent="0.25">
      <c r="A51" s="179">
        <v>0</v>
      </c>
      <c r="B51" s="172" t="s">
        <v>366</v>
      </c>
    </row>
    <row r="52" spans="1:2" ht="45" x14ac:dyDescent="0.25">
      <c r="A52" s="179">
        <v>0</v>
      </c>
      <c r="B52" s="172" t="s">
        <v>367</v>
      </c>
    </row>
    <row r="53" spans="1:2" ht="30" x14ac:dyDescent="0.25">
      <c r="A53" s="179">
        <v>0</v>
      </c>
      <c r="B53" s="172" t="s">
        <v>368</v>
      </c>
    </row>
    <row r="54" spans="1:2" ht="30" x14ac:dyDescent="0.25">
      <c r="A54" s="179">
        <v>0</v>
      </c>
      <c r="B54" s="172" t="s">
        <v>369</v>
      </c>
    </row>
    <row r="55" spans="1:2" x14ac:dyDescent="0.25">
      <c r="A55" s="179"/>
      <c r="B55" s="172"/>
    </row>
    <row r="56" spans="1:2" x14ac:dyDescent="0.25">
      <c r="A56" s="181" t="s">
        <v>370</v>
      </c>
      <c r="B56" s="172"/>
    </row>
    <row r="57" spans="1:2" ht="30" x14ac:dyDescent="0.25">
      <c r="A57" s="179">
        <v>0</v>
      </c>
      <c r="B57" s="172" t="s">
        <v>371</v>
      </c>
    </row>
    <row r="58" spans="1:2" ht="30" x14ac:dyDescent="0.25">
      <c r="A58" s="179">
        <v>0</v>
      </c>
      <c r="B58" s="172" t="s">
        <v>372</v>
      </c>
    </row>
    <row r="59" spans="1:2" ht="30" x14ac:dyDescent="0.25">
      <c r="A59" s="179">
        <v>0</v>
      </c>
      <c r="B59" s="172" t="s">
        <v>373</v>
      </c>
    </row>
    <row r="60" spans="1:2" ht="30" x14ac:dyDescent="0.25">
      <c r="A60" s="179">
        <v>0</v>
      </c>
      <c r="B60" s="172" t="s">
        <v>374</v>
      </c>
    </row>
    <row r="61" spans="1:2" x14ac:dyDescent="0.25">
      <c r="A61" s="179"/>
      <c r="B61" s="172"/>
    </row>
    <row r="62" spans="1:2" x14ac:dyDescent="0.25">
      <c r="A62" s="181" t="s">
        <v>375</v>
      </c>
      <c r="B62" s="172"/>
    </row>
    <row r="63" spans="1:2" ht="30" x14ac:dyDescent="0.25">
      <c r="A63" s="179">
        <v>0</v>
      </c>
      <c r="B63" s="172" t="s">
        <v>376</v>
      </c>
    </row>
    <row r="64" spans="1:2" ht="30" x14ac:dyDescent="0.25">
      <c r="A64" s="179">
        <v>0</v>
      </c>
      <c r="B64" s="172" t="s">
        <v>377</v>
      </c>
    </row>
    <row r="65" spans="1:2" x14ac:dyDescent="0.25">
      <c r="A65" s="179"/>
      <c r="B65" s="172"/>
    </row>
    <row r="66" spans="1:2" x14ac:dyDescent="0.25">
      <c r="A66" s="181" t="s">
        <v>378</v>
      </c>
      <c r="B66" s="172"/>
    </row>
    <row r="67" spans="1:2" ht="30" x14ac:dyDescent="0.25">
      <c r="A67" s="179">
        <v>0</v>
      </c>
      <c r="B67" s="172" t="s">
        <v>379</v>
      </c>
    </row>
    <row r="68" spans="1:2" ht="30" x14ac:dyDescent="0.25">
      <c r="A68" s="179">
        <v>0</v>
      </c>
      <c r="B68" s="172" t="s">
        <v>380</v>
      </c>
    </row>
    <row r="69" spans="1:2" ht="30" x14ac:dyDescent="0.25">
      <c r="A69" s="179">
        <v>0</v>
      </c>
      <c r="B69" s="172" t="s">
        <v>381</v>
      </c>
    </row>
    <row r="70" spans="1:2" x14ac:dyDescent="0.25">
      <c r="A70" s="179"/>
      <c r="B70" s="172"/>
    </row>
    <row r="71" spans="1:2" x14ac:dyDescent="0.25">
      <c r="A71" s="181" t="s">
        <v>382</v>
      </c>
      <c r="B71" s="172"/>
    </row>
    <row r="72" spans="1:2" ht="30" x14ac:dyDescent="0.25">
      <c r="A72" s="179">
        <v>0</v>
      </c>
      <c r="B72" s="172" t="s">
        <v>383</v>
      </c>
    </row>
    <row r="73" spans="1:2" ht="30" x14ac:dyDescent="0.25">
      <c r="A73" s="179">
        <v>0</v>
      </c>
      <c r="B73" s="172" t="s">
        <v>384</v>
      </c>
    </row>
    <row r="74" spans="1:2" ht="30" x14ac:dyDescent="0.25">
      <c r="A74" s="179">
        <v>0</v>
      </c>
      <c r="B74" s="172" t="s">
        <v>385</v>
      </c>
    </row>
    <row r="75" spans="1:2" x14ac:dyDescent="0.25">
      <c r="A75" s="179"/>
      <c r="B75" s="172"/>
    </row>
    <row r="76" spans="1:2" x14ac:dyDescent="0.25">
      <c r="A76" s="181" t="s">
        <v>386</v>
      </c>
      <c r="B76" s="172"/>
    </row>
    <row r="77" spans="1:2" ht="30" x14ac:dyDescent="0.25">
      <c r="A77" s="179">
        <v>0</v>
      </c>
      <c r="B77" s="172" t="s">
        <v>387</v>
      </c>
    </row>
    <row r="78" spans="1:2" ht="30" x14ac:dyDescent="0.25">
      <c r="A78" s="179">
        <v>0</v>
      </c>
      <c r="B78" s="172" t="s">
        <v>388</v>
      </c>
    </row>
    <row r="79" spans="1:2" x14ac:dyDescent="0.25">
      <c r="A79" s="179"/>
      <c r="B79" s="172"/>
    </row>
    <row r="80" spans="1:2" x14ac:dyDescent="0.25">
      <c r="A80" s="181" t="s">
        <v>389</v>
      </c>
      <c r="B80" s="172"/>
    </row>
    <row r="81" spans="1:2" ht="30" x14ac:dyDescent="0.25">
      <c r="A81" s="179">
        <v>0</v>
      </c>
      <c r="B81" s="172" t="s">
        <v>390</v>
      </c>
    </row>
    <row r="82" spans="1:2" ht="30" x14ac:dyDescent="0.25">
      <c r="A82" s="179">
        <v>0</v>
      </c>
      <c r="B82" s="172" t="s">
        <v>391</v>
      </c>
    </row>
    <row r="83" spans="1:2" x14ac:dyDescent="0.25">
      <c r="A83" s="179"/>
      <c r="B83" s="172"/>
    </row>
    <row r="84" spans="1:2" x14ac:dyDescent="0.25">
      <c r="A84" s="181" t="s">
        <v>392</v>
      </c>
      <c r="B84" s="172"/>
    </row>
    <row r="85" spans="1:2" ht="30" x14ac:dyDescent="0.25">
      <c r="A85" s="179">
        <v>0</v>
      </c>
      <c r="B85" s="172" t="s">
        <v>393</v>
      </c>
    </row>
    <row r="86" spans="1:2" ht="30" x14ac:dyDescent="0.25">
      <c r="A86" s="179">
        <v>0</v>
      </c>
      <c r="B86" s="172" t="s">
        <v>394</v>
      </c>
    </row>
    <row r="87" spans="1:2" ht="30" x14ac:dyDescent="0.25">
      <c r="A87" s="179">
        <v>0</v>
      </c>
      <c r="B87" s="172" t="s">
        <v>395</v>
      </c>
    </row>
    <row r="88" spans="1:2" x14ac:dyDescent="0.25">
      <c r="A88" s="179"/>
      <c r="B88" s="172"/>
    </row>
    <row r="89" spans="1:2" x14ac:dyDescent="0.25">
      <c r="A89" s="181" t="s">
        <v>396</v>
      </c>
      <c r="B89" s="172"/>
    </row>
    <row r="90" spans="1:2" ht="30" x14ac:dyDescent="0.25">
      <c r="A90" s="179">
        <v>0</v>
      </c>
      <c r="B90" s="172" t="s">
        <v>397</v>
      </c>
    </row>
    <row r="91" spans="1:2" ht="30" x14ac:dyDescent="0.25">
      <c r="A91" s="179">
        <v>0</v>
      </c>
      <c r="B91" s="172" t="s">
        <v>398</v>
      </c>
    </row>
    <row r="92" spans="1:2" ht="30" x14ac:dyDescent="0.25">
      <c r="A92" s="179">
        <v>0</v>
      </c>
      <c r="B92" s="172" t="s">
        <v>399</v>
      </c>
    </row>
    <row r="93" spans="1:2" x14ac:dyDescent="0.25">
      <c r="A93" s="179"/>
      <c r="B93" s="172"/>
    </row>
    <row r="94" spans="1:2" x14ac:dyDescent="0.25">
      <c r="A94" s="181" t="s">
        <v>400</v>
      </c>
      <c r="B94" s="172"/>
    </row>
    <row r="95" spans="1:2" ht="30" x14ac:dyDescent="0.25">
      <c r="A95" s="179">
        <v>0</v>
      </c>
      <c r="B95" s="172" t="s">
        <v>401</v>
      </c>
    </row>
    <row r="96" spans="1:2" ht="30" x14ac:dyDescent="0.25">
      <c r="A96" s="180">
        <v>0</v>
      </c>
      <c r="B96" s="173" t="s">
        <v>402</v>
      </c>
    </row>
  </sheetData>
  <autoFilter ref="A4:B96" xr:uid="{00000000-0009-0000-0000-000004000000}"/>
  <conditionalFormatting sqref="A2:A1048576 B1">
    <cfRule type="cellIs" dxfId="0" priority="1" operator="equal">
      <formul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C62"/>
  <sheetViews>
    <sheetView workbookViewId="0">
      <pane ySplit="4" topLeftCell="A5" activePane="bottomLeft" state="frozen"/>
      <selection pane="bottomLeft" activeCell="A13" sqref="A13"/>
    </sheetView>
  </sheetViews>
  <sheetFormatPr defaultRowHeight="15" x14ac:dyDescent="0.25"/>
  <cols>
    <col min="1" max="1" width="13" style="55" customWidth="1"/>
    <col min="2" max="2" width="80.7109375" customWidth="1"/>
    <col min="3" max="3" width="9.85546875" bestFit="1" customWidth="1"/>
  </cols>
  <sheetData>
    <row r="1" spans="1:3" x14ac:dyDescent="0.25">
      <c r="A1" s="55" t="s">
        <v>403</v>
      </c>
    </row>
    <row r="2" spans="1:3" x14ac:dyDescent="0.25">
      <c r="A2" s="55" t="s">
        <v>404</v>
      </c>
    </row>
    <row r="4" spans="1:3" ht="30" x14ac:dyDescent="0.25">
      <c r="B4" s="101" t="s">
        <v>638</v>
      </c>
    </row>
    <row r="5" spans="1:3" x14ac:dyDescent="0.25">
      <c r="A5" s="100"/>
      <c r="B5" s="100" t="s">
        <v>636</v>
      </c>
    </row>
    <row r="6" spans="1:3" x14ac:dyDescent="0.25">
      <c r="A6" s="100"/>
      <c r="B6" s="100" t="s">
        <v>637</v>
      </c>
    </row>
    <row r="7" spans="1:3" x14ac:dyDescent="0.25">
      <c r="A7" s="100"/>
      <c r="B7" s="100" t="s">
        <v>632</v>
      </c>
    </row>
    <row r="8" spans="1:3" x14ac:dyDescent="0.25">
      <c r="A8" s="100"/>
      <c r="B8" s="100" t="s">
        <v>633</v>
      </c>
    </row>
    <row r="9" spans="1:3" x14ac:dyDescent="0.25">
      <c r="A9" s="100"/>
      <c r="B9" s="100" t="s">
        <v>634</v>
      </c>
    </row>
    <row r="10" spans="1:3" x14ac:dyDescent="0.25">
      <c r="A10" s="100"/>
      <c r="B10" s="100" t="s">
        <v>635</v>
      </c>
    </row>
    <row r="12" spans="1:3" ht="15.75" thickBot="1" x14ac:dyDescent="0.3">
      <c r="A12" s="102" t="s">
        <v>618</v>
      </c>
      <c r="B12" s="66" t="s">
        <v>619</v>
      </c>
      <c r="C12" s="103" t="s">
        <v>617</v>
      </c>
    </row>
    <row r="13" spans="1:3" ht="15.75" thickTop="1" x14ac:dyDescent="0.25">
      <c r="A13" s="99">
        <v>0</v>
      </c>
      <c r="B13" t="s">
        <v>405</v>
      </c>
      <c r="C13" s="104">
        <v>1</v>
      </c>
    </row>
    <row r="14" spans="1:3" x14ac:dyDescent="0.25">
      <c r="A14" s="99">
        <v>0</v>
      </c>
      <c r="B14" t="s">
        <v>406</v>
      </c>
      <c r="C14" s="104">
        <v>2</v>
      </c>
    </row>
    <row r="15" spans="1:3" x14ac:dyDescent="0.25">
      <c r="A15" s="99">
        <v>0</v>
      </c>
      <c r="B15" t="s">
        <v>407</v>
      </c>
      <c r="C15" s="104">
        <v>3</v>
      </c>
    </row>
    <row r="16" spans="1:3" x14ac:dyDescent="0.25">
      <c r="A16" s="99">
        <v>0</v>
      </c>
      <c r="B16" t="s">
        <v>408</v>
      </c>
      <c r="C16" s="104">
        <v>4</v>
      </c>
    </row>
    <row r="17" spans="1:3" x14ac:dyDescent="0.25">
      <c r="A17" s="99">
        <v>0</v>
      </c>
      <c r="B17" t="s">
        <v>409</v>
      </c>
      <c r="C17" s="104">
        <v>5</v>
      </c>
    </row>
    <row r="18" spans="1:3" x14ac:dyDescent="0.25">
      <c r="A18" s="99">
        <v>0</v>
      </c>
      <c r="B18" t="s">
        <v>410</v>
      </c>
      <c r="C18" s="104">
        <v>6</v>
      </c>
    </row>
    <row r="19" spans="1:3" x14ac:dyDescent="0.25">
      <c r="A19" s="99">
        <v>0</v>
      </c>
      <c r="B19" t="s">
        <v>411</v>
      </c>
      <c r="C19" s="104">
        <v>7</v>
      </c>
    </row>
    <row r="20" spans="1:3" x14ac:dyDescent="0.25">
      <c r="A20" s="99">
        <v>0</v>
      </c>
      <c r="B20" t="s">
        <v>412</v>
      </c>
      <c r="C20" s="104">
        <v>8</v>
      </c>
    </row>
    <row r="21" spans="1:3" x14ac:dyDescent="0.25">
      <c r="A21" s="99">
        <v>0</v>
      </c>
      <c r="B21" t="s">
        <v>413</v>
      </c>
      <c r="C21" s="104">
        <v>9</v>
      </c>
    </row>
    <row r="22" spans="1:3" x14ac:dyDescent="0.25">
      <c r="A22" s="99">
        <v>0</v>
      </c>
      <c r="B22" t="s">
        <v>414</v>
      </c>
      <c r="C22" s="104">
        <v>10</v>
      </c>
    </row>
    <row r="23" spans="1:3" x14ac:dyDescent="0.25">
      <c r="A23" s="99">
        <v>0</v>
      </c>
      <c r="B23" t="s">
        <v>415</v>
      </c>
      <c r="C23" s="104">
        <v>11</v>
      </c>
    </row>
    <row r="24" spans="1:3" x14ac:dyDescent="0.25">
      <c r="A24" s="99">
        <v>0</v>
      </c>
      <c r="B24" t="s">
        <v>416</v>
      </c>
      <c r="C24" s="104">
        <v>12</v>
      </c>
    </row>
    <row r="25" spans="1:3" x14ac:dyDescent="0.25">
      <c r="A25" s="99">
        <v>0</v>
      </c>
      <c r="B25" t="s">
        <v>417</v>
      </c>
      <c r="C25" s="104">
        <v>13</v>
      </c>
    </row>
    <row r="26" spans="1:3" x14ac:dyDescent="0.25">
      <c r="A26" s="99">
        <v>0</v>
      </c>
      <c r="B26" t="s">
        <v>418</v>
      </c>
      <c r="C26" s="104">
        <v>14</v>
      </c>
    </row>
    <row r="27" spans="1:3" x14ac:dyDescent="0.25">
      <c r="A27" s="99">
        <v>0</v>
      </c>
      <c r="B27" t="s">
        <v>419</v>
      </c>
      <c r="C27" s="104">
        <v>15</v>
      </c>
    </row>
    <row r="28" spans="1:3" x14ac:dyDescent="0.25">
      <c r="A28" s="99">
        <v>0</v>
      </c>
      <c r="B28" t="s">
        <v>420</v>
      </c>
      <c r="C28" s="104">
        <v>16</v>
      </c>
    </row>
    <row r="29" spans="1:3" x14ac:dyDescent="0.25">
      <c r="A29" s="99">
        <v>0</v>
      </c>
      <c r="B29" t="s">
        <v>421</v>
      </c>
      <c r="C29" s="104">
        <v>17</v>
      </c>
    </row>
    <row r="30" spans="1:3" x14ac:dyDescent="0.25">
      <c r="A30" s="99">
        <v>0</v>
      </c>
      <c r="B30" t="s">
        <v>422</v>
      </c>
      <c r="C30" s="104">
        <v>18</v>
      </c>
    </row>
    <row r="31" spans="1:3" x14ac:dyDescent="0.25">
      <c r="A31" s="99">
        <v>0</v>
      </c>
      <c r="B31" t="s">
        <v>423</v>
      </c>
      <c r="C31" s="104">
        <v>19</v>
      </c>
    </row>
    <row r="32" spans="1:3" x14ac:dyDescent="0.25">
      <c r="A32" s="99">
        <v>0</v>
      </c>
      <c r="B32" t="s">
        <v>424</v>
      </c>
      <c r="C32" s="104">
        <v>20</v>
      </c>
    </row>
    <row r="33" spans="1:3" x14ac:dyDescent="0.25">
      <c r="A33" s="99">
        <v>0</v>
      </c>
      <c r="B33" t="s">
        <v>425</v>
      </c>
      <c r="C33" s="104">
        <v>21</v>
      </c>
    </row>
    <row r="34" spans="1:3" x14ac:dyDescent="0.25">
      <c r="A34" s="99">
        <v>0</v>
      </c>
      <c r="B34" t="s">
        <v>426</v>
      </c>
      <c r="C34" s="104">
        <v>22</v>
      </c>
    </row>
    <row r="35" spans="1:3" x14ac:dyDescent="0.25">
      <c r="A35" s="99">
        <v>0</v>
      </c>
      <c r="B35" t="s">
        <v>427</v>
      </c>
      <c r="C35" s="104">
        <v>23</v>
      </c>
    </row>
    <row r="36" spans="1:3" x14ac:dyDescent="0.25">
      <c r="A36" s="99">
        <v>0</v>
      </c>
      <c r="B36" t="s">
        <v>428</v>
      </c>
      <c r="C36" s="104">
        <v>24</v>
      </c>
    </row>
    <row r="37" spans="1:3" x14ac:dyDescent="0.25">
      <c r="A37" s="99">
        <v>0</v>
      </c>
      <c r="B37" t="s">
        <v>429</v>
      </c>
      <c r="C37" s="104">
        <v>25</v>
      </c>
    </row>
    <row r="38" spans="1:3" x14ac:dyDescent="0.25">
      <c r="A38" s="99">
        <v>0</v>
      </c>
      <c r="B38" t="s">
        <v>430</v>
      </c>
      <c r="C38" s="104">
        <v>26</v>
      </c>
    </row>
    <row r="39" spans="1:3" x14ac:dyDescent="0.25">
      <c r="A39" s="99">
        <v>0</v>
      </c>
      <c r="B39" t="s">
        <v>431</v>
      </c>
      <c r="C39" s="104">
        <v>27</v>
      </c>
    </row>
    <row r="40" spans="1:3" x14ac:dyDescent="0.25">
      <c r="A40" s="99">
        <v>0</v>
      </c>
      <c r="B40" t="s">
        <v>432</v>
      </c>
      <c r="C40" s="104">
        <v>28</v>
      </c>
    </row>
    <row r="41" spans="1:3" x14ac:dyDescent="0.25">
      <c r="A41" s="99">
        <v>0</v>
      </c>
      <c r="B41" t="s">
        <v>433</v>
      </c>
      <c r="C41" s="104">
        <v>29</v>
      </c>
    </row>
    <row r="42" spans="1:3" x14ac:dyDescent="0.25">
      <c r="A42" s="99">
        <v>0</v>
      </c>
      <c r="B42" t="s">
        <v>434</v>
      </c>
      <c r="C42" s="104">
        <v>30</v>
      </c>
    </row>
    <row r="43" spans="1:3" x14ac:dyDescent="0.25">
      <c r="A43" s="99">
        <v>0</v>
      </c>
      <c r="B43" t="s">
        <v>435</v>
      </c>
      <c r="C43" s="104">
        <v>31</v>
      </c>
    </row>
    <row r="44" spans="1:3" x14ac:dyDescent="0.25">
      <c r="A44" s="99">
        <v>0</v>
      </c>
      <c r="B44" t="s">
        <v>436</v>
      </c>
      <c r="C44" s="104">
        <v>32</v>
      </c>
    </row>
    <row r="45" spans="1:3" x14ac:dyDescent="0.25">
      <c r="A45" s="99">
        <v>0</v>
      </c>
      <c r="B45" t="s">
        <v>437</v>
      </c>
      <c r="C45" s="104">
        <v>33</v>
      </c>
    </row>
    <row r="46" spans="1:3" x14ac:dyDescent="0.25">
      <c r="A46" s="99">
        <v>0</v>
      </c>
      <c r="B46" t="s">
        <v>438</v>
      </c>
      <c r="C46" s="104">
        <v>34</v>
      </c>
    </row>
    <row r="47" spans="1:3" x14ac:dyDescent="0.25">
      <c r="A47" s="99">
        <v>0</v>
      </c>
      <c r="B47" t="s">
        <v>439</v>
      </c>
      <c r="C47" s="104">
        <v>35</v>
      </c>
    </row>
    <row r="48" spans="1:3" x14ac:dyDescent="0.25">
      <c r="A48" s="99">
        <v>0</v>
      </c>
      <c r="B48" t="s">
        <v>440</v>
      </c>
      <c r="C48" s="104">
        <v>36</v>
      </c>
    </row>
    <row r="49" spans="1:3" x14ac:dyDescent="0.25">
      <c r="A49" s="99">
        <v>0</v>
      </c>
      <c r="B49" t="s">
        <v>441</v>
      </c>
      <c r="C49" s="104">
        <v>37</v>
      </c>
    </row>
    <row r="50" spans="1:3" x14ac:dyDescent="0.25">
      <c r="A50" s="99">
        <v>0</v>
      </c>
      <c r="B50" t="s">
        <v>442</v>
      </c>
      <c r="C50" s="104">
        <v>38</v>
      </c>
    </row>
    <row r="51" spans="1:3" x14ac:dyDescent="0.25">
      <c r="A51" s="99">
        <v>0</v>
      </c>
      <c r="B51" t="s">
        <v>443</v>
      </c>
      <c r="C51" s="104">
        <v>39</v>
      </c>
    </row>
    <row r="52" spans="1:3" x14ac:dyDescent="0.25">
      <c r="A52" s="99">
        <v>0</v>
      </c>
      <c r="B52" t="s">
        <v>444</v>
      </c>
      <c r="C52" s="104">
        <v>40</v>
      </c>
    </row>
    <row r="53" spans="1:3" x14ac:dyDescent="0.25">
      <c r="A53" s="99">
        <v>0</v>
      </c>
      <c r="B53" t="s">
        <v>445</v>
      </c>
      <c r="C53" s="104">
        <v>41</v>
      </c>
    </row>
    <row r="54" spans="1:3" x14ac:dyDescent="0.25">
      <c r="A54" s="99">
        <v>0</v>
      </c>
      <c r="B54" t="s">
        <v>446</v>
      </c>
      <c r="C54" s="104">
        <v>42</v>
      </c>
    </row>
    <row r="55" spans="1:3" x14ac:dyDescent="0.25">
      <c r="A55" s="99">
        <v>0</v>
      </c>
      <c r="B55" t="s">
        <v>447</v>
      </c>
      <c r="C55" s="104">
        <v>43</v>
      </c>
    </row>
    <row r="56" spans="1:3" x14ac:dyDescent="0.25">
      <c r="A56" s="99">
        <v>0</v>
      </c>
      <c r="B56" t="s">
        <v>448</v>
      </c>
      <c r="C56" s="104">
        <v>44</v>
      </c>
    </row>
    <row r="57" spans="1:3" x14ac:dyDescent="0.25">
      <c r="A57" s="99">
        <v>0</v>
      </c>
      <c r="B57" t="s">
        <v>449</v>
      </c>
      <c r="C57" s="104">
        <v>45</v>
      </c>
    </row>
    <row r="58" spans="1:3" x14ac:dyDescent="0.25">
      <c r="A58" s="99">
        <v>0</v>
      </c>
      <c r="B58" t="s">
        <v>450</v>
      </c>
      <c r="C58" s="104">
        <v>46</v>
      </c>
    </row>
    <row r="59" spans="1:3" x14ac:dyDescent="0.25">
      <c r="A59" s="99">
        <v>0</v>
      </c>
      <c r="B59" t="s">
        <v>451</v>
      </c>
      <c r="C59" s="104">
        <v>47</v>
      </c>
    </row>
    <row r="60" spans="1:3" x14ac:dyDescent="0.25">
      <c r="A60" s="99">
        <v>0</v>
      </c>
      <c r="B60" t="s">
        <v>452</v>
      </c>
      <c r="C60" s="104">
        <v>48</v>
      </c>
    </row>
    <row r="61" spans="1:3" x14ac:dyDescent="0.25">
      <c r="A61" s="99">
        <v>0</v>
      </c>
      <c r="B61" t="s">
        <v>453</v>
      </c>
      <c r="C61" s="104">
        <v>49</v>
      </c>
    </row>
    <row r="62" spans="1:3" x14ac:dyDescent="0.25">
      <c r="A62" s="99">
        <v>0</v>
      </c>
      <c r="B62" t="s">
        <v>454</v>
      </c>
      <c r="C62" s="104">
        <v>50</v>
      </c>
    </row>
  </sheetData>
  <autoFilter ref="A12:A62" xr:uid="{00000000-0009-0000-0000-00000500000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74"/>
  <sheetViews>
    <sheetView workbookViewId="0">
      <pane ySplit="5" topLeftCell="A12" activePane="bottomLeft" state="frozen"/>
      <selection pane="bottomLeft" activeCell="A12" sqref="A12"/>
    </sheetView>
  </sheetViews>
  <sheetFormatPr defaultColWidth="9.140625" defaultRowHeight="15" x14ac:dyDescent="0.25"/>
  <cols>
    <col min="1" max="1" width="9.140625" style="107"/>
    <col min="2" max="2" width="72.28515625" style="106" bestFit="1" customWidth="1"/>
    <col min="3" max="3" width="16.5703125" style="106" bestFit="1" customWidth="1"/>
    <col min="4" max="4" width="9.140625" style="106" customWidth="1"/>
    <col min="5" max="5" width="12.42578125" style="106" customWidth="1"/>
    <col min="6" max="9" width="0" style="106" hidden="1" customWidth="1"/>
    <col min="10" max="16384" width="9.140625" style="59"/>
  </cols>
  <sheetData>
    <row r="1" spans="1:9" ht="15.75" x14ac:dyDescent="0.25">
      <c r="A1" s="105" t="s">
        <v>455</v>
      </c>
    </row>
    <row r="2" spans="1:9" ht="15.75" x14ac:dyDescent="0.25">
      <c r="A2" s="105" t="s">
        <v>456</v>
      </c>
    </row>
    <row r="3" spans="1:9" ht="15.75" x14ac:dyDescent="0.25">
      <c r="A3" s="105"/>
    </row>
    <row r="4" spans="1:9" ht="63" x14ac:dyDescent="0.25">
      <c r="B4" s="108" t="s">
        <v>457</v>
      </c>
      <c r="C4" s="185" t="s">
        <v>675</v>
      </c>
      <c r="E4" s="185" t="s">
        <v>676</v>
      </c>
    </row>
    <row r="5" spans="1:9" ht="15.75" x14ac:dyDescent="0.25">
      <c r="A5" s="109" t="s">
        <v>658</v>
      </c>
      <c r="B5" s="110" t="s">
        <v>652</v>
      </c>
      <c r="C5" s="106" t="s">
        <v>674</v>
      </c>
      <c r="D5" s="106" t="s">
        <v>513</v>
      </c>
      <c r="E5" s="106" t="s">
        <v>514</v>
      </c>
    </row>
    <row r="6" spans="1:9" customFormat="1" ht="30" x14ac:dyDescent="0.25">
      <c r="A6" s="186">
        <v>0</v>
      </c>
      <c r="B6" s="194" t="s">
        <v>639</v>
      </c>
      <c r="C6" s="186">
        <v>0</v>
      </c>
      <c r="D6" s="187"/>
      <c r="E6" s="186">
        <v>0</v>
      </c>
      <c r="F6" s="51"/>
      <c r="G6" s="51"/>
      <c r="H6" s="51"/>
      <c r="I6" s="51"/>
    </row>
    <row r="7" spans="1:9" customFormat="1" ht="75" x14ac:dyDescent="0.25">
      <c r="A7" s="186">
        <v>0</v>
      </c>
      <c r="B7" s="194" t="s">
        <v>458</v>
      </c>
      <c r="C7" s="186">
        <v>0</v>
      </c>
      <c r="D7" s="187"/>
      <c r="E7" s="186">
        <v>0</v>
      </c>
      <c r="F7" s="51"/>
      <c r="G7" s="51"/>
      <c r="H7" s="51"/>
      <c r="I7" s="51"/>
    </row>
    <row r="8" spans="1:9" customFormat="1" ht="30" x14ac:dyDescent="0.25">
      <c r="A8" s="186">
        <v>0</v>
      </c>
      <c r="B8" s="194" t="s">
        <v>640</v>
      </c>
      <c r="C8" s="186">
        <v>0</v>
      </c>
      <c r="D8" s="187"/>
      <c r="E8" s="186">
        <v>0</v>
      </c>
      <c r="F8" s="51"/>
      <c r="G8" s="51"/>
      <c r="H8" s="51"/>
      <c r="I8" s="51"/>
    </row>
    <row r="9" spans="1:9" customFormat="1" ht="30" x14ac:dyDescent="0.25">
      <c r="A9" s="186">
        <v>0</v>
      </c>
      <c r="B9" s="194" t="s">
        <v>641</v>
      </c>
      <c r="C9" s="186">
        <v>0</v>
      </c>
      <c r="D9" s="187"/>
      <c r="E9" s="186">
        <v>0</v>
      </c>
      <c r="F9" s="51"/>
      <c r="G9" s="51"/>
      <c r="H9" s="51"/>
      <c r="I9" s="51"/>
    </row>
    <row r="10" spans="1:9" customFormat="1" ht="30" x14ac:dyDescent="0.25">
      <c r="A10" s="186">
        <v>0</v>
      </c>
      <c r="B10" s="194" t="s">
        <v>642</v>
      </c>
      <c r="C10" s="186">
        <v>0</v>
      </c>
      <c r="D10" s="187"/>
      <c r="E10" s="186">
        <v>0</v>
      </c>
      <c r="F10" s="51"/>
      <c r="G10" s="51"/>
      <c r="H10" s="51"/>
      <c r="I10" s="51"/>
    </row>
    <row r="11" spans="1:9" customFormat="1" x14ac:dyDescent="0.25">
      <c r="A11" s="186">
        <v>0</v>
      </c>
      <c r="B11" s="194" t="s">
        <v>643</v>
      </c>
      <c r="C11" s="186">
        <v>0</v>
      </c>
      <c r="D11" s="187"/>
      <c r="E11" s="186">
        <v>0</v>
      </c>
      <c r="F11" s="51"/>
      <c r="G11" s="51"/>
      <c r="H11" s="51"/>
      <c r="I11" s="51"/>
    </row>
    <row r="12" spans="1:9" x14ac:dyDescent="0.25">
      <c r="A12" s="186">
        <v>0</v>
      </c>
      <c r="B12" s="194" t="s">
        <v>644</v>
      </c>
      <c r="C12" s="186">
        <v>0</v>
      </c>
      <c r="D12" s="187"/>
      <c r="E12" s="186">
        <v>0</v>
      </c>
    </row>
    <row r="13" spans="1:9" customFormat="1" ht="30" x14ac:dyDescent="0.25">
      <c r="A13" s="186">
        <v>0</v>
      </c>
      <c r="B13" s="194" t="s">
        <v>645</v>
      </c>
      <c r="C13" s="186">
        <v>0</v>
      </c>
      <c r="D13" s="187"/>
      <c r="E13" s="186">
        <v>0</v>
      </c>
      <c r="F13" s="51"/>
      <c r="G13" s="51"/>
      <c r="H13" s="51"/>
      <c r="I13" s="51"/>
    </row>
    <row r="14" spans="1:9" customFormat="1" x14ac:dyDescent="0.25">
      <c r="A14" s="186">
        <v>0</v>
      </c>
      <c r="B14" s="194" t="s">
        <v>646</v>
      </c>
      <c r="C14" s="186">
        <v>0</v>
      </c>
      <c r="D14" s="187"/>
      <c r="E14" s="186">
        <v>0</v>
      </c>
      <c r="F14" s="51"/>
      <c r="G14" s="51"/>
      <c r="H14" s="51"/>
      <c r="I14" s="51"/>
    </row>
    <row r="15" spans="1:9" ht="30" x14ac:dyDescent="0.25">
      <c r="A15" s="186">
        <v>0</v>
      </c>
      <c r="B15" s="194" t="s">
        <v>459</v>
      </c>
      <c r="C15" s="186">
        <v>0</v>
      </c>
      <c r="D15" s="187"/>
      <c r="E15" s="186">
        <v>0</v>
      </c>
    </row>
    <row r="16" spans="1:9" customFormat="1" ht="30" x14ac:dyDescent="0.25">
      <c r="A16" s="186">
        <v>0</v>
      </c>
      <c r="B16" s="194" t="s">
        <v>460</v>
      </c>
      <c r="C16" s="186">
        <v>0</v>
      </c>
      <c r="D16" s="187"/>
      <c r="E16" s="186">
        <v>0</v>
      </c>
      <c r="F16" s="51"/>
      <c r="G16" s="51"/>
      <c r="H16" s="51"/>
      <c r="I16" s="51"/>
    </row>
    <row r="17" spans="1:9" customFormat="1" ht="30" x14ac:dyDescent="0.25">
      <c r="A17" s="186">
        <v>0</v>
      </c>
      <c r="B17" s="194" t="s">
        <v>461</v>
      </c>
      <c r="C17" s="186">
        <v>0</v>
      </c>
      <c r="D17" s="187"/>
      <c r="E17" s="186">
        <v>0</v>
      </c>
      <c r="F17" s="51"/>
      <c r="G17" s="51"/>
      <c r="H17" s="51"/>
      <c r="I17" s="51"/>
    </row>
    <row r="18" spans="1:9" ht="30" x14ac:dyDescent="0.25">
      <c r="A18" s="186">
        <v>0</v>
      </c>
      <c r="B18" s="194" t="s">
        <v>462</v>
      </c>
      <c r="C18" s="186">
        <v>0</v>
      </c>
      <c r="D18" s="187"/>
      <c r="E18" s="186">
        <v>0</v>
      </c>
    </row>
    <row r="19" spans="1:9" customFormat="1" ht="30" x14ac:dyDescent="0.25">
      <c r="A19" s="186">
        <v>0</v>
      </c>
      <c r="B19" s="194" t="s">
        <v>463</v>
      </c>
      <c r="C19" s="186">
        <v>0</v>
      </c>
      <c r="D19" s="187"/>
      <c r="E19" s="186">
        <v>0</v>
      </c>
      <c r="F19" s="51"/>
      <c r="G19" s="51"/>
      <c r="H19" s="51"/>
      <c r="I19" s="51"/>
    </row>
    <row r="20" spans="1:9" customFormat="1" ht="30" x14ac:dyDescent="0.25">
      <c r="A20" s="186">
        <v>0</v>
      </c>
      <c r="B20" s="194" t="s">
        <v>464</v>
      </c>
      <c r="C20" s="186">
        <v>0</v>
      </c>
      <c r="D20" s="187"/>
      <c r="E20" s="186">
        <v>0</v>
      </c>
      <c r="F20" s="51"/>
      <c r="G20" s="51"/>
      <c r="H20" s="51"/>
      <c r="I20" s="51"/>
    </row>
    <row r="21" spans="1:9" customFormat="1" ht="60" x14ac:dyDescent="0.25">
      <c r="A21" s="186">
        <v>0</v>
      </c>
      <c r="B21" s="194" t="s">
        <v>465</v>
      </c>
      <c r="C21" s="186">
        <v>0</v>
      </c>
      <c r="D21" s="187"/>
      <c r="E21" s="186">
        <v>0</v>
      </c>
      <c r="F21" s="51"/>
      <c r="G21" s="51"/>
      <c r="H21" s="51"/>
      <c r="I21" s="51"/>
    </row>
    <row r="22" spans="1:9" customFormat="1" ht="30" x14ac:dyDescent="0.25">
      <c r="A22" s="186">
        <v>0</v>
      </c>
      <c r="B22" s="194" t="s">
        <v>466</v>
      </c>
      <c r="C22" s="186">
        <v>0</v>
      </c>
      <c r="D22" s="187"/>
      <c r="E22" s="186">
        <v>0</v>
      </c>
      <c r="F22" s="51"/>
      <c r="G22" s="51"/>
      <c r="H22" s="51"/>
      <c r="I22" s="51"/>
    </row>
    <row r="23" spans="1:9" ht="30" x14ac:dyDescent="0.25">
      <c r="A23" s="186">
        <v>0</v>
      </c>
      <c r="B23" s="194" t="s">
        <v>467</v>
      </c>
      <c r="C23" s="186">
        <v>0</v>
      </c>
      <c r="D23" s="187"/>
      <c r="E23" s="186">
        <v>0</v>
      </c>
    </row>
    <row r="24" spans="1:9" customFormat="1" ht="30" x14ac:dyDescent="0.25">
      <c r="A24" s="186">
        <v>0</v>
      </c>
      <c r="B24" s="194" t="s">
        <v>468</v>
      </c>
      <c r="C24" s="186">
        <v>0</v>
      </c>
      <c r="D24" s="187"/>
      <c r="E24" s="186">
        <v>0</v>
      </c>
      <c r="F24" s="51"/>
      <c r="G24" s="51"/>
      <c r="H24" s="51"/>
      <c r="I24" s="51"/>
    </row>
    <row r="25" spans="1:9" ht="30" x14ac:dyDescent="0.25">
      <c r="A25" s="186">
        <v>0</v>
      </c>
      <c r="B25" s="194" t="s">
        <v>469</v>
      </c>
      <c r="C25" s="186">
        <v>0</v>
      </c>
      <c r="D25" s="187"/>
      <c r="E25" s="186">
        <v>0</v>
      </c>
    </row>
    <row r="26" spans="1:9" customFormat="1" ht="30" x14ac:dyDescent="0.25">
      <c r="A26" s="186">
        <v>0</v>
      </c>
      <c r="B26" s="194" t="s">
        <v>470</v>
      </c>
      <c r="C26" s="186">
        <v>0</v>
      </c>
      <c r="D26" s="187"/>
      <c r="E26" s="186">
        <v>0</v>
      </c>
      <c r="F26" s="51"/>
      <c r="G26" s="51"/>
      <c r="H26" s="51"/>
      <c r="I26" s="51"/>
    </row>
    <row r="27" spans="1:9" customFormat="1" ht="75" x14ac:dyDescent="0.25">
      <c r="A27" s="186">
        <v>0</v>
      </c>
      <c r="B27" s="194" t="s">
        <v>471</v>
      </c>
      <c r="C27" s="186">
        <v>0</v>
      </c>
      <c r="D27" s="187"/>
      <c r="E27" s="186">
        <v>0</v>
      </c>
      <c r="F27" s="51"/>
      <c r="G27" s="51"/>
      <c r="H27" s="51"/>
      <c r="I27" s="51"/>
    </row>
    <row r="28" spans="1:9" customFormat="1" ht="45" x14ac:dyDescent="0.25">
      <c r="A28" s="186">
        <v>0</v>
      </c>
      <c r="B28" s="194" t="s">
        <v>472</v>
      </c>
      <c r="C28" s="186">
        <v>0</v>
      </c>
      <c r="D28" s="187"/>
      <c r="E28" s="186">
        <v>0</v>
      </c>
      <c r="F28" s="51"/>
      <c r="G28" s="51"/>
      <c r="H28" s="51"/>
      <c r="I28" s="51"/>
    </row>
    <row r="29" spans="1:9" customFormat="1" ht="45" x14ac:dyDescent="0.25">
      <c r="A29" s="186">
        <v>0</v>
      </c>
      <c r="B29" s="194" t="s">
        <v>473</v>
      </c>
      <c r="C29" s="186">
        <v>0</v>
      </c>
      <c r="D29" s="187"/>
      <c r="E29" s="186">
        <v>0</v>
      </c>
      <c r="F29" s="51"/>
      <c r="G29" s="51"/>
      <c r="H29" s="51"/>
      <c r="I29" s="51"/>
    </row>
    <row r="30" spans="1:9" customFormat="1" ht="60" x14ac:dyDescent="0.25">
      <c r="A30" s="186">
        <v>0</v>
      </c>
      <c r="B30" s="194" t="s">
        <v>474</v>
      </c>
      <c r="C30" s="186">
        <v>0</v>
      </c>
      <c r="D30" s="187"/>
      <c r="E30" s="186">
        <v>0</v>
      </c>
      <c r="F30" s="51"/>
      <c r="G30" s="51"/>
      <c r="H30" s="51"/>
      <c r="I30" s="51"/>
    </row>
    <row r="31" spans="1:9" customFormat="1" ht="60" x14ac:dyDescent="0.25">
      <c r="A31" s="186">
        <v>0</v>
      </c>
      <c r="B31" s="194" t="s">
        <v>475</v>
      </c>
      <c r="C31" s="186">
        <v>0</v>
      </c>
      <c r="D31" s="187"/>
      <c r="E31" s="186">
        <v>0</v>
      </c>
      <c r="F31" s="51"/>
      <c r="G31" s="51"/>
      <c r="H31" s="51"/>
      <c r="I31" s="51"/>
    </row>
    <row r="32" spans="1:9" customFormat="1" ht="30" x14ac:dyDescent="0.25">
      <c r="A32" s="186">
        <v>0</v>
      </c>
      <c r="B32" s="194" t="s">
        <v>476</v>
      </c>
      <c r="C32" s="186">
        <v>0</v>
      </c>
      <c r="D32" s="187"/>
      <c r="E32" s="186">
        <v>0</v>
      </c>
      <c r="F32" s="51"/>
      <c r="G32" s="51"/>
      <c r="H32" s="51"/>
      <c r="I32" s="51"/>
    </row>
    <row r="33" spans="1:9" customFormat="1" ht="45" x14ac:dyDescent="0.25">
      <c r="A33" s="186">
        <v>0</v>
      </c>
      <c r="B33" s="194" t="s">
        <v>477</v>
      </c>
      <c r="C33" s="186">
        <v>0</v>
      </c>
      <c r="D33" s="187"/>
      <c r="E33" s="186">
        <v>0</v>
      </c>
      <c r="F33" s="51"/>
      <c r="G33" s="51"/>
      <c r="H33" s="51"/>
      <c r="I33" s="51"/>
    </row>
    <row r="34" spans="1:9" customFormat="1" ht="60" x14ac:dyDescent="0.25">
      <c r="A34" s="186">
        <v>0</v>
      </c>
      <c r="B34" s="194" t="s">
        <v>478</v>
      </c>
      <c r="C34" s="186">
        <v>0</v>
      </c>
      <c r="D34" s="187"/>
      <c r="E34" s="186">
        <v>0</v>
      </c>
      <c r="F34" s="51"/>
      <c r="G34" s="51"/>
      <c r="H34" s="51"/>
      <c r="I34" s="51"/>
    </row>
    <row r="35" spans="1:9" customFormat="1" ht="45" x14ac:dyDescent="0.25">
      <c r="A35" s="186">
        <v>0</v>
      </c>
      <c r="B35" s="194" t="s">
        <v>479</v>
      </c>
      <c r="C35" s="186">
        <v>0</v>
      </c>
      <c r="D35" s="187"/>
      <c r="E35" s="186">
        <v>0</v>
      </c>
      <c r="F35" s="51"/>
      <c r="G35" s="51"/>
      <c r="H35" s="51"/>
      <c r="I35" s="51"/>
    </row>
    <row r="36" spans="1:9" ht="45" x14ac:dyDescent="0.25">
      <c r="A36" s="186">
        <v>0</v>
      </c>
      <c r="B36" s="194" t="s">
        <v>480</v>
      </c>
      <c r="C36" s="186">
        <v>0</v>
      </c>
      <c r="D36" s="187"/>
      <c r="E36" s="186">
        <v>0</v>
      </c>
    </row>
    <row r="37" spans="1:9" customFormat="1" ht="45" x14ac:dyDescent="0.25">
      <c r="A37" s="186">
        <v>0</v>
      </c>
      <c r="B37" s="194" t="s">
        <v>481</v>
      </c>
      <c r="C37" s="186">
        <v>0</v>
      </c>
      <c r="D37" s="187"/>
      <c r="E37" s="186">
        <v>0</v>
      </c>
      <c r="F37" s="51"/>
      <c r="G37" s="51"/>
      <c r="H37" s="51"/>
      <c r="I37" s="51"/>
    </row>
    <row r="38" spans="1:9" customFormat="1" ht="15.75" x14ac:dyDescent="0.25">
      <c r="A38" s="53"/>
      <c r="B38" s="106"/>
      <c r="C38" s="187"/>
      <c r="D38" s="187"/>
      <c r="E38" s="187"/>
      <c r="F38" s="51"/>
      <c r="G38" s="51"/>
      <c r="H38" s="51"/>
      <c r="I38" s="51"/>
    </row>
    <row r="39" spans="1:9" customFormat="1" ht="15.75" x14ac:dyDescent="0.25">
      <c r="A39" s="52" t="s">
        <v>482</v>
      </c>
      <c r="B39" s="110"/>
      <c r="C39" s="187"/>
      <c r="D39" s="187" t="s">
        <v>512</v>
      </c>
      <c r="E39" s="187"/>
      <c r="F39" s="51"/>
      <c r="G39" s="51"/>
      <c r="H39" s="51"/>
      <c r="I39" s="51"/>
    </row>
    <row r="40" spans="1:9" ht="45" x14ac:dyDescent="0.25">
      <c r="A40" s="186">
        <v>0</v>
      </c>
      <c r="B40" s="194" t="s">
        <v>483</v>
      </c>
      <c r="C40" s="186">
        <v>0</v>
      </c>
      <c r="D40" s="187"/>
      <c r="E40" s="186">
        <v>0</v>
      </c>
    </row>
    <row r="41" spans="1:9" customFormat="1" ht="60" x14ac:dyDescent="0.25">
      <c r="A41" s="186">
        <v>0</v>
      </c>
      <c r="B41" s="194" t="s">
        <v>484</v>
      </c>
      <c r="C41" s="186">
        <v>0</v>
      </c>
      <c r="D41" s="187"/>
      <c r="E41" s="186">
        <v>0</v>
      </c>
      <c r="F41" s="51"/>
      <c r="G41" s="51"/>
      <c r="H41" s="51"/>
      <c r="I41" s="51"/>
    </row>
    <row r="42" spans="1:9" customFormat="1" ht="75" x14ac:dyDescent="0.25">
      <c r="A42" s="186">
        <v>0</v>
      </c>
      <c r="B42" s="194" t="s">
        <v>485</v>
      </c>
      <c r="C42" s="186">
        <v>0</v>
      </c>
      <c r="D42" s="187"/>
      <c r="E42" s="186">
        <v>0</v>
      </c>
      <c r="F42" s="51"/>
      <c r="G42" s="51"/>
      <c r="H42" s="51"/>
      <c r="I42" s="51"/>
    </row>
    <row r="43" spans="1:9" ht="45" x14ac:dyDescent="0.25">
      <c r="A43" s="186">
        <v>0</v>
      </c>
      <c r="B43" s="194" t="s">
        <v>486</v>
      </c>
      <c r="C43" s="186">
        <v>0</v>
      </c>
      <c r="D43" s="187"/>
      <c r="E43" s="186">
        <v>0</v>
      </c>
    </row>
    <row r="44" spans="1:9" customFormat="1" ht="30" x14ac:dyDescent="0.25">
      <c r="A44" s="186">
        <v>0</v>
      </c>
      <c r="B44" s="194" t="s">
        <v>487</v>
      </c>
      <c r="C44" s="186">
        <v>0</v>
      </c>
      <c r="D44" s="187"/>
      <c r="E44" s="186">
        <v>0</v>
      </c>
      <c r="F44" s="51"/>
      <c r="G44" s="51"/>
      <c r="H44" s="51"/>
      <c r="I44" s="51"/>
    </row>
    <row r="45" spans="1:9" customFormat="1" ht="30" x14ac:dyDescent="0.25">
      <c r="A45" s="186">
        <v>0</v>
      </c>
      <c r="B45" s="194" t="s">
        <v>488</v>
      </c>
      <c r="C45" s="186">
        <v>0</v>
      </c>
      <c r="D45" s="187"/>
      <c r="E45" s="186">
        <v>0</v>
      </c>
      <c r="F45" s="51"/>
      <c r="G45" s="51"/>
      <c r="H45" s="51"/>
      <c r="I45" s="51"/>
    </row>
    <row r="46" spans="1:9" customFormat="1" ht="30" x14ac:dyDescent="0.25">
      <c r="A46" s="186">
        <v>0</v>
      </c>
      <c r="B46" s="194" t="s">
        <v>489</v>
      </c>
      <c r="C46" s="186">
        <v>0</v>
      </c>
      <c r="D46" s="187"/>
      <c r="E46" s="186">
        <v>0</v>
      </c>
      <c r="F46" s="51"/>
      <c r="G46" s="51"/>
      <c r="H46" s="51"/>
      <c r="I46" s="51"/>
    </row>
    <row r="47" spans="1:9" customFormat="1" ht="30" x14ac:dyDescent="0.25">
      <c r="A47" s="186">
        <v>0</v>
      </c>
      <c r="B47" s="194" t="s">
        <v>490</v>
      </c>
      <c r="C47" s="186">
        <v>0</v>
      </c>
      <c r="D47" s="187"/>
      <c r="E47" s="186">
        <v>0</v>
      </c>
      <c r="F47" s="51"/>
      <c r="G47" s="51"/>
      <c r="H47" s="51"/>
      <c r="I47" s="51"/>
    </row>
    <row r="48" spans="1:9" customFormat="1" ht="30" x14ac:dyDescent="0.25">
      <c r="A48" s="186">
        <v>0</v>
      </c>
      <c r="B48" s="194" t="s">
        <v>491</v>
      </c>
      <c r="C48" s="186">
        <v>0</v>
      </c>
      <c r="D48" s="187"/>
      <c r="E48" s="186">
        <v>0</v>
      </c>
      <c r="F48" s="51"/>
      <c r="G48" s="51"/>
      <c r="H48" s="51"/>
      <c r="I48" s="51"/>
    </row>
    <row r="49" spans="1:9" customFormat="1" ht="30" x14ac:dyDescent="0.25">
      <c r="A49" s="186">
        <v>0</v>
      </c>
      <c r="B49" s="194" t="s">
        <v>492</v>
      </c>
      <c r="C49" s="186">
        <v>0</v>
      </c>
      <c r="D49" s="187"/>
      <c r="E49" s="186">
        <v>0</v>
      </c>
      <c r="F49" s="51"/>
      <c r="G49" s="51"/>
      <c r="H49" s="51"/>
      <c r="I49" s="51"/>
    </row>
    <row r="50" spans="1:9" customFormat="1" x14ac:dyDescent="0.25">
      <c r="A50" s="186">
        <v>0</v>
      </c>
      <c r="B50" s="194" t="s">
        <v>493</v>
      </c>
      <c r="C50" s="186">
        <v>0</v>
      </c>
      <c r="D50" s="187"/>
      <c r="E50" s="186">
        <v>0</v>
      </c>
      <c r="F50" s="51"/>
      <c r="G50" s="51"/>
      <c r="H50" s="51"/>
      <c r="I50" s="51"/>
    </row>
    <row r="51" spans="1:9" customFormat="1" x14ac:dyDescent="0.25">
      <c r="A51" s="186">
        <v>0</v>
      </c>
      <c r="B51" s="194" t="s">
        <v>494</v>
      </c>
      <c r="C51" s="186">
        <v>0</v>
      </c>
      <c r="D51" s="187"/>
      <c r="E51" s="186">
        <v>0</v>
      </c>
      <c r="F51" s="51"/>
      <c r="G51" s="51"/>
      <c r="H51" s="51"/>
      <c r="I51" s="51"/>
    </row>
    <row r="52" spans="1:9" customFormat="1" ht="30" x14ac:dyDescent="0.25">
      <c r="A52" s="186">
        <v>0</v>
      </c>
      <c r="B52" s="194" t="s">
        <v>495</v>
      </c>
      <c r="C52" s="186">
        <v>0</v>
      </c>
      <c r="D52" s="187"/>
      <c r="E52" s="186">
        <v>0</v>
      </c>
      <c r="F52" s="51"/>
      <c r="G52" s="51"/>
      <c r="H52" s="51"/>
      <c r="I52" s="51"/>
    </row>
    <row r="53" spans="1:9" ht="45" x14ac:dyDescent="0.25">
      <c r="A53" s="186">
        <v>0</v>
      </c>
      <c r="B53" s="194" t="s">
        <v>496</v>
      </c>
      <c r="C53" s="186">
        <v>0</v>
      </c>
      <c r="D53" s="187"/>
      <c r="E53" s="186">
        <v>0</v>
      </c>
    </row>
    <row r="54" spans="1:9" customFormat="1" ht="30" x14ac:dyDescent="0.25">
      <c r="A54" s="186">
        <v>0</v>
      </c>
      <c r="B54" s="194" t="s">
        <v>497</v>
      </c>
      <c r="C54" s="186">
        <v>0</v>
      </c>
      <c r="D54" s="187"/>
      <c r="E54" s="186">
        <v>0</v>
      </c>
      <c r="F54" s="51"/>
      <c r="G54" s="51"/>
      <c r="H54" s="51"/>
      <c r="I54" s="51"/>
    </row>
    <row r="55" spans="1:9" customFormat="1" x14ac:dyDescent="0.25">
      <c r="A55" s="186">
        <v>0</v>
      </c>
      <c r="B55" s="194" t="s">
        <v>498</v>
      </c>
      <c r="C55" s="186">
        <v>0</v>
      </c>
      <c r="D55" s="187"/>
      <c r="E55" s="186">
        <v>0</v>
      </c>
      <c r="F55" s="51"/>
      <c r="G55" s="51"/>
      <c r="H55" s="51"/>
      <c r="I55" s="51"/>
    </row>
    <row r="56" spans="1:9" customFormat="1" ht="30" x14ac:dyDescent="0.25">
      <c r="A56" s="186">
        <v>0</v>
      </c>
      <c r="B56" s="194" t="s">
        <v>499</v>
      </c>
      <c r="C56" s="186">
        <v>0</v>
      </c>
      <c r="D56" s="187"/>
      <c r="E56" s="186">
        <v>0</v>
      </c>
      <c r="F56" s="51"/>
      <c r="G56" s="51"/>
      <c r="H56" s="51"/>
      <c r="I56" s="51"/>
    </row>
    <row r="57" spans="1:9" customFormat="1" ht="30" x14ac:dyDescent="0.25">
      <c r="A57" s="186">
        <v>0</v>
      </c>
      <c r="B57" s="194" t="s">
        <v>500</v>
      </c>
      <c r="C57" s="186">
        <v>0</v>
      </c>
      <c r="D57" s="187"/>
      <c r="E57" s="186">
        <v>0</v>
      </c>
      <c r="F57" s="51"/>
      <c r="G57" s="51"/>
      <c r="H57" s="51"/>
      <c r="I57" s="51"/>
    </row>
    <row r="58" spans="1:9" customFormat="1" ht="30" x14ac:dyDescent="0.25">
      <c r="A58" s="186">
        <v>0</v>
      </c>
      <c r="B58" s="194" t="s">
        <v>501</v>
      </c>
      <c r="C58" s="186">
        <v>0</v>
      </c>
      <c r="D58" s="187"/>
      <c r="E58" s="186">
        <v>0</v>
      </c>
      <c r="F58" s="51"/>
      <c r="G58" s="51"/>
      <c r="H58" s="51"/>
      <c r="I58" s="51"/>
    </row>
    <row r="59" spans="1:9" customFormat="1" x14ac:dyDescent="0.25">
      <c r="A59" s="186">
        <v>0</v>
      </c>
      <c r="B59" s="194" t="s">
        <v>502</v>
      </c>
      <c r="C59" s="186">
        <v>0</v>
      </c>
      <c r="D59" s="187"/>
      <c r="E59" s="186">
        <v>0</v>
      </c>
      <c r="F59" s="51"/>
      <c r="G59" s="51"/>
      <c r="H59" s="51"/>
      <c r="I59" s="51"/>
    </row>
    <row r="60" spans="1:9" ht="30" x14ac:dyDescent="0.25">
      <c r="A60" s="186">
        <v>0</v>
      </c>
      <c r="B60" s="194" t="s">
        <v>503</v>
      </c>
      <c r="C60" s="186">
        <v>0</v>
      </c>
      <c r="D60" s="187"/>
      <c r="E60" s="186">
        <v>0</v>
      </c>
    </row>
    <row r="61" spans="1:9" customFormat="1" ht="30" x14ac:dyDescent="0.25">
      <c r="A61" s="186">
        <v>0</v>
      </c>
      <c r="B61" s="194" t="s">
        <v>504</v>
      </c>
      <c r="C61" s="186">
        <v>0</v>
      </c>
      <c r="D61" s="187"/>
      <c r="E61" s="186">
        <v>0</v>
      </c>
      <c r="F61" s="51"/>
      <c r="G61" s="51"/>
      <c r="H61" s="51"/>
      <c r="I61" s="51"/>
    </row>
    <row r="62" spans="1:9" customFormat="1" x14ac:dyDescent="0.25">
      <c r="A62" s="186">
        <v>0</v>
      </c>
      <c r="B62" s="194" t="s">
        <v>505</v>
      </c>
      <c r="C62" s="186">
        <v>0</v>
      </c>
      <c r="D62" s="187"/>
      <c r="E62" s="186">
        <v>0</v>
      </c>
      <c r="F62" s="51"/>
      <c r="G62" s="51"/>
      <c r="H62" s="51"/>
      <c r="I62" s="51"/>
    </row>
    <row r="63" spans="1:9" customFormat="1" ht="30" x14ac:dyDescent="0.25">
      <c r="A63" s="186">
        <v>0</v>
      </c>
      <c r="B63" s="194" t="s">
        <v>506</v>
      </c>
      <c r="C63" s="186">
        <v>0</v>
      </c>
      <c r="D63" s="187"/>
      <c r="E63" s="186">
        <v>0</v>
      </c>
      <c r="F63" s="51"/>
      <c r="G63" s="51"/>
      <c r="H63" s="51"/>
      <c r="I63" s="51"/>
    </row>
    <row r="64" spans="1:9" customFormat="1" ht="30" x14ac:dyDescent="0.25">
      <c r="A64" s="186">
        <v>0</v>
      </c>
      <c r="B64" s="194" t="s">
        <v>507</v>
      </c>
      <c r="C64" s="186">
        <v>0</v>
      </c>
      <c r="D64" s="187"/>
      <c r="E64" s="186">
        <v>0</v>
      </c>
      <c r="F64" s="51"/>
      <c r="G64" s="51"/>
      <c r="H64" s="51"/>
      <c r="I64" s="51"/>
    </row>
    <row r="65" spans="1:9" customFormat="1" ht="30" x14ac:dyDescent="0.25">
      <c r="A65" s="186">
        <v>0</v>
      </c>
      <c r="B65" s="194" t="s">
        <v>508</v>
      </c>
      <c r="C65" s="186">
        <v>0</v>
      </c>
      <c r="D65" s="187"/>
      <c r="E65" s="186">
        <v>0</v>
      </c>
      <c r="F65" s="51"/>
      <c r="G65" s="51"/>
      <c r="H65" s="51"/>
      <c r="I65" s="51"/>
    </row>
    <row r="66" spans="1:9" customFormat="1" ht="45" x14ac:dyDescent="0.25">
      <c r="A66" s="186">
        <v>0</v>
      </c>
      <c r="B66" s="194" t="s">
        <v>509</v>
      </c>
      <c r="C66" s="186">
        <v>0</v>
      </c>
      <c r="D66" s="187"/>
      <c r="E66" s="186">
        <v>0</v>
      </c>
      <c r="F66" s="51"/>
      <c r="G66" s="51"/>
      <c r="H66" s="51"/>
      <c r="I66" s="51"/>
    </row>
    <row r="67" spans="1:9" customFormat="1" x14ac:dyDescent="0.25">
      <c r="A67" s="186">
        <v>0</v>
      </c>
      <c r="B67" s="194" t="s">
        <v>510</v>
      </c>
      <c r="C67" s="186">
        <v>0</v>
      </c>
      <c r="D67" s="187"/>
      <c r="E67" s="186">
        <v>0</v>
      </c>
      <c r="F67" s="51"/>
      <c r="G67" s="51"/>
      <c r="H67" s="51"/>
      <c r="I67" s="51"/>
    </row>
    <row r="68" spans="1:9" customFormat="1" x14ac:dyDescent="0.25">
      <c r="A68" s="186">
        <v>0</v>
      </c>
      <c r="B68" s="194" t="s">
        <v>511</v>
      </c>
      <c r="C68" s="186">
        <v>0</v>
      </c>
      <c r="D68" s="187"/>
      <c r="E68" s="186">
        <v>0</v>
      </c>
      <c r="F68" s="51"/>
      <c r="G68" s="51"/>
      <c r="H68" s="51"/>
      <c r="I68" s="51"/>
    </row>
    <row r="69" spans="1:9" customFormat="1" x14ac:dyDescent="0.25">
      <c r="A69" s="186">
        <v>0</v>
      </c>
      <c r="B69" s="194" t="s">
        <v>647</v>
      </c>
      <c r="C69" s="186">
        <v>0</v>
      </c>
      <c r="D69" s="187"/>
      <c r="E69" s="186">
        <v>0</v>
      </c>
      <c r="F69" s="51"/>
      <c r="G69" s="51"/>
      <c r="H69" s="51"/>
      <c r="I69" s="51"/>
    </row>
    <row r="70" spans="1:9" customFormat="1" ht="30" x14ac:dyDescent="0.25">
      <c r="A70" s="186">
        <v>0</v>
      </c>
      <c r="B70" s="194" t="s">
        <v>648</v>
      </c>
      <c r="C70" s="186">
        <v>0</v>
      </c>
      <c r="D70" s="187"/>
      <c r="E70" s="186">
        <v>0</v>
      </c>
      <c r="F70" s="51"/>
      <c r="G70" s="51"/>
      <c r="H70" s="51"/>
      <c r="I70" s="51"/>
    </row>
    <row r="71" spans="1:9" customFormat="1" ht="30" x14ac:dyDescent="0.25">
      <c r="A71" s="186">
        <v>0</v>
      </c>
      <c r="B71" s="194" t="s">
        <v>649</v>
      </c>
      <c r="C71" s="186">
        <v>0</v>
      </c>
      <c r="D71" s="187"/>
      <c r="E71" s="186">
        <v>0</v>
      </c>
      <c r="F71" s="51"/>
      <c r="G71" s="51"/>
      <c r="H71" s="51"/>
      <c r="I71" s="51"/>
    </row>
    <row r="72" spans="1:9" customFormat="1" ht="30" x14ac:dyDescent="0.25">
      <c r="A72" s="186">
        <v>0</v>
      </c>
      <c r="B72" s="194" t="s">
        <v>650</v>
      </c>
      <c r="C72" s="186">
        <v>0</v>
      </c>
      <c r="D72" s="187"/>
      <c r="E72" s="186">
        <v>0</v>
      </c>
      <c r="F72" s="51"/>
      <c r="G72" s="51"/>
      <c r="H72" s="51"/>
      <c r="I72" s="51"/>
    </row>
    <row r="73" spans="1:9" customFormat="1" ht="30" x14ac:dyDescent="0.25">
      <c r="A73" s="186">
        <v>0</v>
      </c>
      <c r="B73" s="194" t="s">
        <v>651</v>
      </c>
      <c r="C73" s="186">
        <v>0</v>
      </c>
      <c r="D73" s="187"/>
      <c r="E73" s="186">
        <v>0</v>
      </c>
      <c r="F73" s="51"/>
      <c r="G73" s="51"/>
      <c r="H73" s="51"/>
      <c r="I73" s="51"/>
    </row>
    <row r="74" spans="1:9" customFormat="1" ht="15.75" x14ac:dyDescent="0.25">
      <c r="A74" s="53"/>
      <c r="B74" s="51"/>
      <c r="C74" s="51"/>
      <c r="D74" s="51"/>
      <c r="E74" s="51"/>
      <c r="F74" s="51"/>
      <c r="G74" s="51"/>
      <c r="H74" s="51"/>
      <c r="I74" s="51"/>
    </row>
  </sheetData>
  <autoFilter ref="A5:I74" xr:uid="{00000000-0009-0000-0000-00000600000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E98"/>
  <sheetViews>
    <sheetView workbookViewId="0">
      <selection activeCell="C11" sqref="C11"/>
    </sheetView>
  </sheetViews>
  <sheetFormatPr defaultRowHeight="15" x14ac:dyDescent="0.25"/>
  <cols>
    <col min="1" max="1" width="3.85546875" customWidth="1"/>
    <col min="2" max="2" width="59" customWidth="1"/>
    <col min="3" max="3" width="8.140625" bestFit="1" customWidth="1"/>
    <col min="4" max="4" width="2.7109375" customWidth="1"/>
    <col min="5" max="5" width="15.5703125" bestFit="1" customWidth="1"/>
    <col min="6" max="6" width="4.7109375" customWidth="1"/>
  </cols>
  <sheetData>
    <row r="1" spans="1:5" ht="18.75" x14ac:dyDescent="0.3">
      <c r="A1" s="188" t="s">
        <v>694</v>
      </c>
    </row>
    <row r="3" spans="1:5" hidden="1" x14ac:dyDescent="0.25">
      <c r="A3">
        <v>0</v>
      </c>
      <c r="B3" t="s">
        <v>605</v>
      </c>
    </row>
    <row r="4" spans="1:5" hidden="1" x14ac:dyDescent="0.25">
      <c r="A4">
        <v>1</v>
      </c>
      <c r="B4" t="s">
        <v>601</v>
      </c>
    </row>
    <row r="5" spans="1:5" hidden="1" x14ac:dyDescent="0.25">
      <c r="A5">
        <v>2</v>
      </c>
      <c r="B5" t="s">
        <v>602</v>
      </c>
    </row>
    <row r="6" spans="1:5" hidden="1" x14ac:dyDescent="0.25">
      <c r="A6">
        <v>3</v>
      </c>
      <c r="B6" t="s">
        <v>603</v>
      </c>
    </row>
    <row r="7" spans="1:5" hidden="1" x14ac:dyDescent="0.25">
      <c r="A7">
        <v>4</v>
      </c>
      <c r="B7" t="s">
        <v>604</v>
      </c>
    </row>
    <row r="8" spans="1:5" hidden="1" x14ac:dyDescent="0.25"/>
    <row r="9" spans="1:5" x14ac:dyDescent="0.25">
      <c r="A9" s="60" t="s">
        <v>520</v>
      </c>
      <c r="B9" s="7"/>
    </row>
    <row r="10" spans="1:5" x14ac:dyDescent="0.25">
      <c r="A10" s="60" t="s">
        <v>519</v>
      </c>
      <c r="B10" s="7"/>
    </row>
    <row r="11" spans="1:5" x14ac:dyDescent="0.25">
      <c r="A11" s="7"/>
      <c r="B11" s="61"/>
      <c r="C11" s="189" t="s">
        <v>695</v>
      </c>
    </row>
    <row r="12" spans="1:5" ht="30" x14ac:dyDescent="0.25">
      <c r="A12" s="61">
        <v>1</v>
      </c>
      <c r="B12" s="10" t="s">
        <v>546</v>
      </c>
      <c r="C12" s="189"/>
      <c r="E12" t="str">
        <f>VLOOKUP(C12,$A$3:$B$7,2,FALSE)</f>
        <v>Rate 1-4</v>
      </c>
    </row>
    <row r="13" spans="1:5" x14ac:dyDescent="0.25">
      <c r="A13" s="61">
        <v>2</v>
      </c>
      <c r="B13" s="10" t="s">
        <v>547</v>
      </c>
      <c r="C13" s="189"/>
      <c r="E13" t="str">
        <f t="shared" ref="E13:E18" si="0">VLOOKUP(C13,$A$3:$B$7,2,FALSE)</f>
        <v>Rate 1-4</v>
      </c>
    </row>
    <row r="14" spans="1:5" x14ac:dyDescent="0.25">
      <c r="A14" s="61">
        <v>3</v>
      </c>
      <c r="B14" s="10" t="s">
        <v>548</v>
      </c>
      <c r="C14" s="189"/>
      <c r="E14" t="str">
        <f t="shared" si="0"/>
        <v>Rate 1-4</v>
      </c>
    </row>
    <row r="15" spans="1:5" ht="30" x14ac:dyDescent="0.25">
      <c r="A15" s="61">
        <v>4</v>
      </c>
      <c r="B15" s="10" t="s">
        <v>549</v>
      </c>
      <c r="C15" s="189"/>
      <c r="E15" t="str">
        <f t="shared" si="0"/>
        <v>Rate 1-4</v>
      </c>
    </row>
    <row r="16" spans="1:5" x14ac:dyDescent="0.25">
      <c r="A16" s="61">
        <v>5</v>
      </c>
      <c r="B16" s="10" t="s">
        <v>550</v>
      </c>
      <c r="C16" s="189"/>
      <c r="E16" t="str">
        <f t="shared" si="0"/>
        <v>Rate 1-4</v>
      </c>
    </row>
    <row r="17" spans="1:5" ht="30" x14ac:dyDescent="0.25">
      <c r="A17" s="61">
        <v>6</v>
      </c>
      <c r="B17" s="10" t="s">
        <v>551</v>
      </c>
      <c r="C17" s="189"/>
      <c r="E17" t="str">
        <f t="shared" si="0"/>
        <v>Rate 1-4</v>
      </c>
    </row>
    <row r="18" spans="1:5" ht="30" x14ac:dyDescent="0.25">
      <c r="A18" s="61">
        <v>7</v>
      </c>
      <c r="B18" s="10" t="s">
        <v>552</v>
      </c>
      <c r="C18" s="189"/>
      <c r="E18" t="str">
        <f t="shared" si="0"/>
        <v>Rate 1-4</v>
      </c>
    </row>
    <row r="19" spans="1:5" x14ac:dyDescent="0.25">
      <c r="A19" s="7"/>
      <c r="B19" s="61"/>
      <c r="C19" s="189"/>
    </row>
    <row r="20" spans="1:5" x14ac:dyDescent="0.25">
      <c r="A20" s="7"/>
      <c r="B20" s="61"/>
      <c r="C20" s="189"/>
    </row>
    <row r="21" spans="1:5" x14ac:dyDescent="0.25">
      <c r="A21" s="60" t="s">
        <v>563</v>
      </c>
      <c r="B21" s="7"/>
      <c r="C21" s="189"/>
    </row>
    <row r="22" spans="1:5" x14ac:dyDescent="0.25">
      <c r="A22" s="60" t="s">
        <v>521</v>
      </c>
      <c r="B22" s="7"/>
      <c r="C22" s="189"/>
    </row>
    <row r="23" spans="1:5" x14ac:dyDescent="0.25">
      <c r="A23" s="62"/>
      <c r="B23" s="7"/>
      <c r="C23" s="189"/>
    </row>
    <row r="24" spans="1:5" x14ac:dyDescent="0.25">
      <c r="A24" s="62" t="s">
        <v>564</v>
      </c>
      <c r="B24" s="7"/>
      <c r="C24" s="189" t="s">
        <v>605</v>
      </c>
    </row>
    <row r="25" spans="1:5" ht="30" x14ac:dyDescent="0.25">
      <c r="A25" s="61">
        <v>1</v>
      </c>
      <c r="B25" s="10" t="s">
        <v>553</v>
      </c>
      <c r="C25" s="189"/>
      <c r="E25" t="str">
        <f t="shared" ref="E25:E30" si="1">VLOOKUP(C25,$A$3:$B$7,2,FALSE)</f>
        <v>Rate 1-4</v>
      </c>
    </row>
    <row r="26" spans="1:5" ht="45" x14ac:dyDescent="0.25">
      <c r="A26" s="61">
        <v>2</v>
      </c>
      <c r="B26" s="10" t="s">
        <v>565</v>
      </c>
      <c r="C26" s="189"/>
      <c r="E26" t="str">
        <f t="shared" si="1"/>
        <v>Rate 1-4</v>
      </c>
    </row>
    <row r="27" spans="1:5" ht="30" x14ac:dyDescent="0.25">
      <c r="A27" s="61">
        <v>3</v>
      </c>
      <c r="B27" s="10" t="s">
        <v>554</v>
      </c>
      <c r="C27" s="189"/>
      <c r="E27" t="str">
        <f t="shared" si="1"/>
        <v>Rate 1-4</v>
      </c>
    </row>
    <row r="28" spans="1:5" ht="30" x14ac:dyDescent="0.25">
      <c r="A28" s="61">
        <v>4</v>
      </c>
      <c r="B28" s="10" t="s">
        <v>566</v>
      </c>
      <c r="C28" s="189"/>
      <c r="E28" t="str">
        <f t="shared" si="1"/>
        <v>Rate 1-4</v>
      </c>
    </row>
    <row r="29" spans="1:5" ht="30" x14ac:dyDescent="0.25">
      <c r="A29" s="61">
        <v>5</v>
      </c>
      <c r="B29" s="10" t="s">
        <v>567</v>
      </c>
      <c r="C29" s="189"/>
      <c r="E29" t="str">
        <f t="shared" si="1"/>
        <v>Rate 1-4</v>
      </c>
    </row>
    <row r="30" spans="1:5" ht="45" x14ac:dyDescent="0.25">
      <c r="A30" s="61">
        <v>6</v>
      </c>
      <c r="B30" s="10" t="s">
        <v>568</v>
      </c>
      <c r="C30" s="189"/>
      <c r="E30" t="str">
        <f t="shared" si="1"/>
        <v>Rate 1-4</v>
      </c>
    </row>
    <row r="31" spans="1:5" x14ac:dyDescent="0.25">
      <c r="A31" s="7"/>
      <c r="B31" s="61"/>
      <c r="C31" s="189"/>
    </row>
    <row r="32" spans="1:5" x14ac:dyDescent="0.25">
      <c r="A32" s="62" t="s">
        <v>569</v>
      </c>
      <c r="B32" s="7"/>
      <c r="C32" s="189" t="s">
        <v>605</v>
      </c>
    </row>
    <row r="33" spans="1:5" ht="60" x14ac:dyDescent="0.25">
      <c r="A33" s="61">
        <v>7</v>
      </c>
      <c r="B33" s="10" t="s">
        <v>570</v>
      </c>
      <c r="C33" s="189"/>
      <c r="E33" t="str">
        <f t="shared" ref="E33:E38" si="2">VLOOKUP(C33,$A$3:$B$7,2,FALSE)</f>
        <v>Rate 1-4</v>
      </c>
    </row>
    <row r="34" spans="1:5" ht="60" x14ac:dyDescent="0.25">
      <c r="A34" s="61">
        <v>8</v>
      </c>
      <c r="B34" s="10" t="s">
        <v>571</v>
      </c>
      <c r="C34" s="189"/>
      <c r="E34" t="str">
        <f t="shared" si="2"/>
        <v>Rate 1-4</v>
      </c>
    </row>
    <row r="35" spans="1:5" ht="45" x14ac:dyDescent="0.25">
      <c r="A35" s="61">
        <v>9</v>
      </c>
      <c r="B35" s="10" t="s">
        <v>572</v>
      </c>
      <c r="C35" s="189"/>
      <c r="E35" t="str">
        <f t="shared" si="2"/>
        <v>Rate 1-4</v>
      </c>
    </row>
    <row r="36" spans="1:5" ht="75" x14ac:dyDescent="0.25">
      <c r="A36" s="61">
        <v>10</v>
      </c>
      <c r="B36" s="10" t="s">
        <v>573</v>
      </c>
      <c r="C36" s="189"/>
      <c r="E36" t="str">
        <f t="shared" si="2"/>
        <v>Rate 1-4</v>
      </c>
    </row>
    <row r="37" spans="1:5" ht="30" x14ac:dyDescent="0.25">
      <c r="A37" s="61">
        <v>11</v>
      </c>
      <c r="B37" s="10" t="s">
        <v>574</v>
      </c>
      <c r="C37" s="189"/>
      <c r="E37" t="str">
        <f t="shared" si="2"/>
        <v>Rate 1-4</v>
      </c>
    </row>
    <row r="38" spans="1:5" ht="30" x14ac:dyDescent="0.25">
      <c r="A38" s="61">
        <v>12</v>
      </c>
      <c r="B38" s="10" t="s">
        <v>555</v>
      </c>
      <c r="C38" s="189"/>
      <c r="E38" t="str">
        <f t="shared" si="2"/>
        <v>Rate 1-4</v>
      </c>
    </row>
    <row r="39" spans="1:5" x14ac:dyDescent="0.25">
      <c r="A39" s="7"/>
      <c r="B39" s="61"/>
      <c r="C39" s="189"/>
    </row>
    <row r="40" spans="1:5" x14ac:dyDescent="0.25">
      <c r="A40" s="7"/>
      <c r="B40" s="61"/>
      <c r="C40" s="189"/>
    </row>
    <row r="41" spans="1:5" x14ac:dyDescent="0.25">
      <c r="A41" s="62" t="s">
        <v>575</v>
      </c>
      <c r="B41" s="7"/>
      <c r="C41" s="189" t="s">
        <v>605</v>
      </c>
    </row>
    <row r="42" spans="1:5" ht="30" x14ac:dyDescent="0.25">
      <c r="A42" s="61">
        <v>13</v>
      </c>
      <c r="B42" s="10" t="s">
        <v>576</v>
      </c>
      <c r="C42" s="189"/>
      <c r="E42" t="str">
        <f t="shared" ref="E42:E48" si="3">VLOOKUP(C42,$A$3:$B$7,2,FALSE)</f>
        <v>Rate 1-4</v>
      </c>
    </row>
    <row r="43" spans="1:5" ht="30" x14ac:dyDescent="0.25">
      <c r="A43" s="61">
        <v>14</v>
      </c>
      <c r="B43" s="10" t="s">
        <v>577</v>
      </c>
      <c r="C43" s="189"/>
      <c r="E43" t="str">
        <f t="shared" si="3"/>
        <v>Rate 1-4</v>
      </c>
    </row>
    <row r="44" spans="1:5" ht="30" x14ac:dyDescent="0.25">
      <c r="A44" s="61">
        <v>15</v>
      </c>
      <c r="B44" s="10" t="s">
        <v>578</v>
      </c>
      <c r="C44" s="189"/>
      <c r="E44" t="str">
        <f t="shared" si="3"/>
        <v>Rate 1-4</v>
      </c>
    </row>
    <row r="45" spans="1:5" ht="30" x14ac:dyDescent="0.25">
      <c r="A45" s="61">
        <v>16</v>
      </c>
      <c r="B45" s="10" t="s">
        <v>579</v>
      </c>
      <c r="C45" s="189"/>
      <c r="E45" t="str">
        <f t="shared" si="3"/>
        <v>Rate 1-4</v>
      </c>
    </row>
    <row r="46" spans="1:5" ht="45" x14ac:dyDescent="0.25">
      <c r="A46" s="61">
        <v>17</v>
      </c>
      <c r="B46" s="10" t="s">
        <v>580</v>
      </c>
      <c r="C46" s="189"/>
      <c r="E46" t="str">
        <f t="shared" si="3"/>
        <v>Rate 1-4</v>
      </c>
    </row>
    <row r="47" spans="1:5" x14ac:dyDescent="0.25">
      <c r="A47" s="61">
        <v>18</v>
      </c>
      <c r="B47" s="10" t="s">
        <v>581</v>
      </c>
      <c r="C47" s="189"/>
      <c r="E47" t="str">
        <f t="shared" si="3"/>
        <v>Rate 1-4</v>
      </c>
    </row>
    <row r="48" spans="1:5" ht="30" x14ac:dyDescent="0.25">
      <c r="A48" s="61">
        <v>19</v>
      </c>
      <c r="B48" s="10" t="s">
        <v>556</v>
      </c>
      <c r="C48" s="189">
        <v>0</v>
      </c>
      <c r="E48" t="str">
        <f t="shared" si="3"/>
        <v>Rate 1-4</v>
      </c>
    </row>
    <row r="49" spans="1:5" x14ac:dyDescent="0.25">
      <c r="A49" s="7"/>
      <c r="B49" s="61"/>
      <c r="C49" s="189"/>
    </row>
    <row r="50" spans="1:5" x14ac:dyDescent="0.25">
      <c r="A50" s="7"/>
      <c r="B50" s="61"/>
      <c r="C50" s="189"/>
    </row>
    <row r="51" spans="1:5" x14ac:dyDescent="0.25">
      <c r="A51" s="62" t="s">
        <v>582</v>
      </c>
      <c r="B51" s="7"/>
      <c r="C51" s="189" t="s">
        <v>605</v>
      </c>
    </row>
    <row r="52" spans="1:5" ht="30" x14ac:dyDescent="0.25">
      <c r="A52" s="61">
        <v>20</v>
      </c>
      <c r="B52" s="10" t="s">
        <v>583</v>
      </c>
      <c r="C52" s="189">
        <v>0</v>
      </c>
      <c r="E52" t="str">
        <f t="shared" ref="E52:E57" si="4">VLOOKUP(C52,$A$3:$B$7,2,FALSE)</f>
        <v>Rate 1-4</v>
      </c>
    </row>
    <row r="53" spans="1:5" ht="30" x14ac:dyDescent="0.25">
      <c r="A53" s="61">
        <v>21</v>
      </c>
      <c r="B53" s="10" t="s">
        <v>557</v>
      </c>
      <c r="C53" s="189">
        <v>0</v>
      </c>
      <c r="E53" t="str">
        <f t="shared" si="4"/>
        <v>Rate 1-4</v>
      </c>
    </row>
    <row r="54" spans="1:5" ht="45" x14ac:dyDescent="0.25">
      <c r="A54" s="61">
        <v>22</v>
      </c>
      <c r="B54" s="10" t="s">
        <v>584</v>
      </c>
      <c r="C54" s="189">
        <v>0</v>
      </c>
      <c r="E54" t="str">
        <f t="shared" si="4"/>
        <v>Rate 1-4</v>
      </c>
    </row>
    <row r="55" spans="1:5" ht="45" x14ac:dyDescent="0.25">
      <c r="A55" s="61">
        <v>23</v>
      </c>
      <c r="B55" s="10" t="s">
        <v>600</v>
      </c>
      <c r="C55" s="189">
        <v>0</v>
      </c>
      <c r="E55" t="str">
        <f t="shared" si="4"/>
        <v>Rate 1-4</v>
      </c>
    </row>
    <row r="56" spans="1:5" ht="45" x14ac:dyDescent="0.25">
      <c r="A56" s="61">
        <v>24</v>
      </c>
      <c r="B56" s="10" t="s">
        <v>558</v>
      </c>
      <c r="C56" s="189">
        <v>0</v>
      </c>
      <c r="E56" t="str">
        <f t="shared" si="4"/>
        <v>Rate 1-4</v>
      </c>
    </row>
    <row r="57" spans="1:5" ht="30" x14ac:dyDescent="0.25">
      <c r="A57" s="61">
        <v>25</v>
      </c>
      <c r="B57" s="10" t="s">
        <v>585</v>
      </c>
      <c r="C57" s="189">
        <v>0</v>
      </c>
      <c r="E57" t="str">
        <f t="shared" si="4"/>
        <v>Rate 1-4</v>
      </c>
    </row>
    <row r="58" spans="1:5" x14ac:dyDescent="0.25">
      <c r="A58" s="7"/>
      <c r="B58" s="61"/>
      <c r="C58" s="189"/>
    </row>
    <row r="59" spans="1:5" x14ac:dyDescent="0.25">
      <c r="A59" s="7"/>
      <c r="B59" s="61"/>
      <c r="C59" s="189"/>
    </row>
    <row r="60" spans="1:5" x14ac:dyDescent="0.25">
      <c r="A60" s="62" t="s">
        <v>586</v>
      </c>
      <c r="B60" s="7"/>
      <c r="C60" s="189" t="s">
        <v>605</v>
      </c>
    </row>
    <row r="61" spans="1:5" x14ac:dyDescent="0.25">
      <c r="A61" s="61">
        <v>26</v>
      </c>
      <c r="B61" s="10" t="s">
        <v>587</v>
      </c>
      <c r="C61" s="189">
        <v>0</v>
      </c>
      <c r="E61" t="str">
        <f t="shared" ref="E61:E65" si="5">VLOOKUP(C61,$A$3:$B$7,2,FALSE)</f>
        <v>Rate 1-4</v>
      </c>
    </row>
    <row r="62" spans="1:5" ht="45" x14ac:dyDescent="0.25">
      <c r="A62" s="61">
        <v>27</v>
      </c>
      <c r="B62" s="10" t="s">
        <v>588</v>
      </c>
      <c r="C62" s="189">
        <v>0</v>
      </c>
      <c r="E62" t="str">
        <f t="shared" si="5"/>
        <v>Rate 1-4</v>
      </c>
    </row>
    <row r="63" spans="1:5" ht="30" x14ac:dyDescent="0.25">
      <c r="A63" s="61">
        <v>28</v>
      </c>
      <c r="B63" s="10" t="s">
        <v>589</v>
      </c>
      <c r="C63" s="189">
        <v>0</v>
      </c>
      <c r="E63" t="str">
        <f t="shared" si="5"/>
        <v>Rate 1-4</v>
      </c>
    </row>
    <row r="64" spans="1:5" ht="45" x14ac:dyDescent="0.25">
      <c r="A64" s="61">
        <v>29</v>
      </c>
      <c r="B64" s="10" t="s">
        <v>590</v>
      </c>
      <c r="C64" s="189">
        <v>0</v>
      </c>
      <c r="E64" t="str">
        <f t="shared" si="5"/>
        <v>Rate 1-4</v>
      </c>
    </row>
    <row r="65" spans="1:5" ht="45" x14ac:dyDescent="0.25">
      <c r="A65" s="61">
        <v>30</v>
      </c>
      <c r="B65" s="10" t="s">
        <v>591</v>
      </c>
      <c r="C65" s="189">
        <v>0</v>
      </c>
      <c r="E65" t="str">
        <f t="shared" si="5"/>
        <v>Rate 1-4</v>
      </c>
    </row>
    <row r="66" spans="1:5" x14ac:dyDescent="0.25">
      <c r="A66" s="7"/>
      <c r="B66" s="61"/>
      <c r="C66" s="189"/>
    </row>
    <row r="67" spans="1:5" x14ac:dyDescent="0.25">
      <c r="A67" s="7"/>
      <c r="B67" s="61"/>
      <c r="C67" s="189"/>
    </row>
    <row r="68" spans="1:5" x14ac:dyDescent="0.25">
      <c r="A68" s="62" t="s">
        <v>592</v>
      </c>
      <c r="B68" s="7"/>
      <c r="C68" s="189" t="s">
        <v>605</v>
      </c>
    </row>
    <row r="69" spans="1:5" ht="60" x14ac:dyDescent="0.25">
      <c r="A69" s="61">
        <v>31</v>
      </c>
      <c r="B69" s="10" t="s">
        <v>593</v>
      </c>
      <c r="C69" s="189">
        <v>0</v>
      </c>
      <c r="E69" t="str">
        <f t="shared" ref="E69:E73" si="6">VLOOKUP(C69,$A$3:$B$7,2,FALSE)</f>
        <v>Rate 1-4</v>
      </c>
    </row>
    <row r="70" spans="1:5" ht="30" x14ac:dyDescent="0.25">
      <c r="A70" s="61">
        <v>32</v>
      </c>
      <c r="B70" s="10" t="s">
        <v>594</v>
      </c>
      <c r="C70" s="189">
        <v>0</v>
      </c>
      <c r="E70" t="str">
        <f t="shared" si="6"/>
        <v>Rate 1-4</v>
      </c>
    </row>
    <row r="71" spans="1:5" ht="60" x14ac:dyDescent="0.25">
      <c r="A71" s="61">
        <v>33</v>
      </c>
      <c r="B71" s="10" t="s">
        <v>595</v>
      </c>
      <c r="C71" s="189">
        <v>0</v>
      </c>
      <c r="E71" t="str">
        <f t="shared" si="6"/>
        <v>Rate 1-4</v>
      </c>
    </row>
    <row r="72" spans="1:5" ht="30" x14ac:dyDescent="0.25">
      <c r="A72" s="61">
        <v>34</v>
      </c>
      <c r="B72" s="10" t="s">
        <v>596</v>
      </c>
      <c r="C72" s="189">
        <v>0</v>
      </c>
      <c r="E72" t="str">
        <f t="shared" si="6"/>
        <v>Rate 1-4</v>
      </c>
    </row>
    <row r="73" spans="1:5" ht="30" x14ac:dyDescent="0.25">
      <c r="A73" s="61">
        <v>35</v>
      </c>
      <c r="B73" s="10" t="s">
        <v>597</v>
      </c>
      <c r="C73" s="189">
        <v>0</v>
      </c>
      <c r="E73" t="str">
        <f t="shared" si="6"/>
        <v>Rate 1-4</v>
      </c>
    </row>
    <row r="74" spans="1:5" x14ac:dyDescent="0.25">
      <c r="A74" s="7"/>
      <c r="B74" s="61"/>
      <c r="C74" s="189"/>
    </row>
    <row r="75" spans="1:5" x14ac:dyDescent="0.25">
      <c r="A75" s="7"/>
      <c r="B75" s="61"/>
      <c r="C75" s="189"/>
    </row>
    <row r="76" spans="1:5" x14ac:dyDescent="0.25">
      <c r="A76" s="62" t="s">
        <v>598</v>
      </c>
      <c r="B76" s="7"/>
      <c r="C76" s="189" t="s">
        <v>605</v>
      </c>
    </row>
    <row r="77" spans="1:5" ht="30" x14ac:dyDescent="0.25">
      <c r="A77" s="61">
        <v>36</v>
      </c>
      <c r="B77" s="10" t="s">
        <v>559</v>
      </c>
      <c r="C77" s="189">
        <v>0</v>
      </c>
      <c r="E77" t="str">
        <f t="shared" ref="E77:E81" si="7">VLOOKUP(C77,$A$3:$B$7,2,FALSE)</f>
        <v>Rate 1-4</v>
      </c>
    </row>
    <row r="78" spans="1:5" ht="30" x14ac:dyDescent="0.25">
      <c r="A78" s="61">
        <v>37</v>
      </c>
      <c r="B78" s="10" t="s">
        <v>560</v>
      </c>
      <c r="C78" s="189">
        <v>0</v>
      </c>
      <c r="E78" t="str">
        <f t="shared" si="7"/>
        <v>Rate 1-4</v>
      </c>
    </row>
    <row r="79" spans="1:5" ht="30" x14ac:dyDescent="0.25">
      <c r="A79" s="61">
        <v>38</v>
      </c>
      <c r="B79" s="10" t="s">
        <v>561</v>
      </c>
      <c r="C79" s="189">
        <v>0</v>
      </c>
      <c r="E79" t="str">
        <f t="shared" si="7"/>
        <v>Rate 1-4</v>
      </c>
    </row>
    <row r="80" spans="1:5" ht="30" x14ac:dyDescent="0.25">
      <c r="A80" s="61">
        <v>39</v>
      </c>
      <c r="B80" s="10" t="s">
        <v>562</v>
      </c>
      <c r="C80" s="189">
        <v>0</v>
      </c>
      <c r="E80" t="str">
        <f t="shared" si="7"/>
        <v>Rate 1-4</v>
      </c>
    </row>
    <row r="81" spans="1:5" ht="45" x14ac:dyDescent="0.25">
      <c r="A81" s="61">
        <v>40</v>
      </c>
      <c r="B81" s="10" t="s">
        <v>599</v>
      </c>
      <c r="C81" s="189">
        <v>0</v>
      </c>
      <c r="E81" t="str">
        <f t="shared" si="7"/>
        <v>Rate 1-4</v>
      </c>
    </row>
    <row r="82" spans="1:5" x14ac:dyDescent="0.25">
      <c r="B82" s="57"/>
    </row>
    <row r="83" spans="1:5" x14ac:dyDescent="0.25">
      <c r="B83" s="58"/>
    </row>
    <row r="84" spans="1:5" x14ac:dyDescent="0.25">
      <c r="B84" s="58"/>
    </row>
    <row r="95" spans="1:5" x14ac:dyDescent="0.25">
      <c r="B95" s="56"/>
    </row>
    <row r="97" spans="2:2" x14ac:dyDescent="0.25">
      <c r="B97" s="56"/>
    </row>
    <row r="98" spans="2:2" x14ac:dyDescent="0.25">
      <c r="B98" s="56"/>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B2:F10"/>
  <sheetViews>
    <sheetView workbookViewId="0">
      <selection activeCell="A3" sqref="A3"/>
    </sheetView>
  </sheetViews>
  <sheetFormatPr defaultRowHeight="15" x14ac:dyDescent="0.25"/>
  <cols>
    <col min="2" max="6" width="14.42578125" customWidth="1"/>
  </cols>
  <sheetData>
    <row r="2" spans="2:6" x14ac:dyDescent="0.25">
      <c r="B2" s="196" t="s">
        <v>688</v>
      </c>
    </row>
    <row r="5" spans="2:6" ht="15.75" x14ac:dyDescent="0.25">
      <c r="B5" s="202"/>
      <c r="C5" s="205" t="s">
        <v>517</v>
      </c>
      <c r="D5" s="206"/>
      <c r="E5" s="206"/>
      <c r="F5" s="203"/>
    </row>
    <row r="6" spans="2:6" ht="18" x14ac:dyDescent="0.25">
      <c r="B6" s="202"/>
      <c r="C6" s="207" t="str">
        <f>B8&amp;C8&amp;D8&amp;E8&amp;"-"&amp;F8</f>
        <v>-</v>
      </c>
      <c r="D6" s="208"/>
      <c r="E6" s="208"/>
      <c r="F6" s="204"/>
    </row>
    <row r="7" spans="2:6" ht="15.75" x14ac:dyDescent="0.25">
      <c r="B7" s="195" t="s">
        <v>689</v>
      </c>
      <c r="C7" s="199" t="s">
        <v>690</v>
      </c>
      <c r="D7" s="199" t="s">
        <v>691</v>
      </c>
      <c r="E7" s="197" t="s">
        <v>692</v>
      </c>
      <c r="F7" s="198" t="s">
        <v>693</v>
      </c>
    </row>
    <row r="8" spans="2:6" ht="25.5" customHeight="1" x14ac:dyDescent="0.25">
      <c r="B8" s="200"/>
      <c r="C8" s="200"/>
      <c r="D8" s="200"/>
      <c r="E8" s="200"/>
      <c r="F8" s="201"/>
    </row>
    <row r="9" spans="2:6" ht="15" customHeight="1" x14ac:dyDescent="0.25">
      <c r="B9" s="209" t="s">
        <v>518</v>
      </c>
      <c r="C9" s="210"/>
      <c r="D9" s="210"/>
      <c r="E9" s="210"/>
      <c r="F9" s="211"/>
    </row>
    <row r="10" spans="2:6" x14ac:dyDescent="0.25">
      <c r="B10" s="193">
        <v>0</v>
      </c>
      <c r="C10" s="193">
        <v>0</v>
      </c>
      <c r="D10" s="193">
        <v>0</v>
      </c>
      <c r="E10" s="193">
        <v>0</v>
      </c>
      <c r="F10" s="193">
        <v>0</v>
      </c>
    </row>
  </sheetData>
  <mergeCells count="5">
    <mergeCell ref="B5:B6"/>
    <mergeCell ref="F5:F6"/>
    <mergeCell ref="C5:E5"/>
    <mergeCell ref="C6:E6"/>
    <mergeCell ref="B9:F9"/>
  </mergeCells>
  <hyperlinks>
    <hyperlink ref="B2" r:id="rId1" xr:uid="{00000000-0004-0000-08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START HERE</vt:lpstr>
      <vt:lpstr>Gift Inventory Test</vt:lpstr>
      <vt:lpstr>DEAA Test</vt:lpstr>
      <vt:lpstr>Evangelistic Style Test</vt:lpstr>
      <vt:lpstr>Talent Inv</vt:lpstr>
      <vt:lpstr>50 Life Values</vt:lpstr>
      <vt:lpstr>SW Analysis</vt:lpstr>
      <vt:lpstr>Emotional Maturity</vt:lpstr>
      <vt:lpstr>Myers-Briggs</vt:lpstr>
      <vt:lpstr>GI Results</vt:lpstr>
      <vt:lpstr>DEAA Results</vt:lpstr>
      <vt:lpstr>Evangelistic style results</vt:lpstr>
      <vt:lpstr>50 Life Values results</vt:lpstr>
      <vt:lpstr>SW Analysis results</vt:lpstr>
      <vt:lpstr>EP Results</vt:lpstr>
      <vt:lpstr>Finals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Quakkelaar</dc:creator>
  <cp:lastModifiedBy>Dan Quakkelaar</cp:lastModifiedBy>
  <cp:lastPrinted>2013-05-01T23:00:38Z</cp:lastPrinted>
  <dcterms:created xsi:type="dcterms:W3CDTF">2009-09-13T22:25:41Z</dcterms:created>
  <dcterms:modified xsi:type="dcterms:W3CDTF">2022-03-10T20:34:44Z</dcterms:modified>
</cp:coreProperties>
</file>